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35" yWindow="240" windowWidth="15315" windowHeight="6105" activeTab="4"/>
  </bookViews>
  <sheets>
    <sheet name="Fall Expenses" sheetId="1" r:id="rId1"/>
    <sheet name="Fall Revenue" sheetId="2" r:id="rId2"/>
    <sheet name="Spring Expenses" sheetId="3" r:id="rId3"/>
    <sheet name="Spring Revenue" sheetId="4" r:id="rId4"/>
    <sheet name="General Expenses" sheetId="5" r:id="rId5"/>
  </sheets>
  <definedNames>
    <definedName name="_xlnm.Print_Area" localSheetId="0">'Fall Expenses'!$A$1:$N$50</definedName>
    <definedName name="_xlnm.Print_Area" localSheetId="1">'Fall Revenue'!$A$1:$K$40</definedName>
    <definedName name="_xlnm.Print_Area" localSheetId="2">'Spring Expenses'!$A$1:$I$52</definedName>
  </definedNames>
  <calcPr calcId="145621"/>
</workbook>
</file>

<file path=xl/calcChain.xml><?xml version="1.0" encoding="utf-8"?>
<calcChain xmlns="http://schemas.openxmlformats.org/spreadsheetml/2006/main">
  <c r="P21" i="4" l="1"/>
  <c r="S35" i="5" l="1"/>
  <c r="S38" i="5" s="1"/>
  <c r="S29" i="5" l="1"/>
  <c r="Q29" i="5"/>
  <c r="I51" i="3"/>
  <c r="A51" i="4" l="1"/>
  <c r="A55" i="4" l="1"/>
  <c r="N50" i="1"/>
  <c r="A39" i="2"/>
  <c r="H18" i="2"/>
  <c r="A35" i="2" l="1"/>
  <c r="D39" i="2" s="1"/>
  <c r="H51" i="3"/>
  <c r="O21" i="4" l="1"/>
  <c r="O29" i="5"/>
  <c r="L50" i="1"/>
  <c r="G18" i="2" l="1"/>
  <c r="B50" i="1" l="1"/>
  <c r="M29" i="5"/>
  <c r="K29" i="5"/>
  <c r="O35" i="5" l="1"/>
  <c r="O38" i="5" s="1"/>
  <c r="A47" i="4"/>
  <c r="G51" i="3"/>
  <c r="J21" i="4" l="1"/>
  <c r="H21" i="4"/>
  <c r="F21" i="4"/>
  <c r="D21" i="4"/>
  <c r="B21" i="4"/>
  <c r="N21" i="4"/>
  <c r="L21" i="4"/>
  <c r="A31" i="2" l="1"/>
  <c r="F51" i="3"/>
  <c r="D35" i="2" l="1"/>
  <c r="F18" i="2"/>
  <c r="J50" i="1" l="1"/>
  <c r="K35" i="5" l="1"/>
  <c r="K38" i="5" s="1"/>
  <c r="G35" i="5" l="1"/>
  <c r="G38" i="5" s="1"/>
  <c r="C35" i="5"/>
  <c r="C38" i="5" s="1"/>
  <c r="I29" i="5"/>
  <c r="G29" i="5"/>
  <c r="E29" i="5"/>
  <c r="C29" i="5"/>
  <c r="A43" i="4"/>
  <c r="A39" i="4"/>
  <c r="A35" i="4"/>
  <c r="A29" i="4"/>
  <c r="A31" i="4" s="1"/>
  <c r="A27" i="4"/>
  <c r="E51" i="3"/>
  <c r="D51" i="3"/>
  <c r="C51" i="3"/>
  <c r="B51" i="3"/>
  <c r="A27" i="2"/>
  <c r="D31" i="2" s="1"/>
  <c r="A23" i="2"/>
  <c r="E18" i="2"/>
  <c r="D18" i="2"/>
  <c r="C18" i="2"/>
  <c r="B18" i="2"/>
  <c r="C19" i="2" l="1"/>
  <c r="D27" i="2"/>
  <c r="H50" i="1"/>
  <c r="F50" i="1"/>
  <c r="D50" i="1"/>
</calcChain>
</file>

<file path=xl/sharedStrings.xml><?xml version="1.0" encoding="utf-8"?>
<sst xmlns="http://schemas.openxmlformats.org/spreadsheetml/2006/main" count="253" uniqueCount="168">
  <si>
    <t>EXPENSE</t>
  </si>
  <si>
    <t>MUGS/PLAQUES</t>
  </si>
  <si>
    <t>PROFESSIONAL FEES</t>
  </si>
  <si>
    <t>SHOW PROMOTION</t>
  </si>
  <si>
    <t>MAPPING</t>
  </si>
  <si>
    <t>CLEAN-UP</t>
  </si>
  <si>
    <t>DIS-LABOR/SUPPLIES</t>
  </si>
  <si>
    <t>DJ</t>
  </si>
  <si>
    <t>ELECTRIC/PLUMBING</t>
  </si>
  <si>
    <t>FENCING</t>
  </si>
  <si>
    <t>GOLF CARTS</t>
  </si>
  <si>
    <t>POLICE</t>
  </si>
  <si>
    <t>PORTALETS</t>
  </si>
  <si>
    <t>RADIOS</t>
  </si>
  <si>
    <t>SHOW ASSISTANTS</t>
  </si>
  <si>
    <t>SHOW SUPPLIES</t>
  </si>
  <si>
    <t>SIGNS</t>
  </si>
  <si>
    <t>TENTS/CHAIRS</t>
  </si>
  <si>
    <t>TICKETS</t>
  </si>
  <si>
    <t>LICENSES/PERMITS</t>
  </si>
  <si>
    <t>MESSAGE BOARDS</t>
  </si>
  <si>
    <t>PARKING LOTS</t>
  </si>
  <si>
    <t>BEER</t>
  </si>
  <si>
    <t>LIABILITY INSURANCE</t>
  </si>
  <si>
    <t>POSTAGE</t>
  </si>
  <si>
    <t xml:space="preserve">BANK FEES </t>
  </si>
  <si>
    <t xml:space="preserve">CREDIT CARD FEES </t>
  </si>
  <si>
    <t>MILEAGE/TRAVEL</t>
  </si>
  <si>
    <t>MEALS/ENTERTAINMENT</t>
  </si>
  <si>
    <t>BDK TRAVEL</t>
  </si>
  <si>
    <t>KLW TRAVEL</t>
  </si>
  <si>
    <t>JML</t>
  </si>
  <si>
    <t>COUNTY 5%</t>
  </si>
  <si>
    <t>SALES TAX 6.5%</t>
  </si>
  <si>
    <t>TOTAL</t>
  </si>
  <si>
    <t>AREA</t>
  </si>
  <si>
    <t>AUCTION</t>
  </si>
  <si>
    <t>CAR CORRAL</t>
  </si>
  <si>
    <t>CRAFTS</t>
  </si>
  <si>
    <t>FOOD</t>
  </si>
  <si>
    <t>GATE</t>
  </si>
  <si>
    <t>SUPPORT CARS</t>
  </si>
  <si>
    <t>MOTORHOMES</t>
  </si>
  <si>
    <t>SWAP MEET</t>
  </si>
  <si>
    <t>SPONSORSHIP</t>
  </si>
  <si>
    <t>PROGAMS</t>
  </si>
  <si>
    <t>Revenue</t>
  </si>
  <si>
    <t>Expenses</t>
  </si>
  <si>
    <t>NET PROFIT 2012</t>
  </si>
  <si>
    <t>INCREASE (107%)</t>
  </si>
  <si>
    <t>Revenue Actual</t>
  </si>
  <si>
    <t>Expenses Actual</t>
  </si>
  <si>
    <t>NET PROFIT 2013 Actual</t>
  </si>
  <si>
    <t>INCREASE (23%)</t>
  </si>
  <si>
    <t xml:space="preserve">SPRING SHOW EXPENSES </t>
  </si>
  <si>
    <t>ITEM</t>
  </si>
  <si>
    <t>2011 ACTUAL</t>
  </si>
  <si>
    <t>ADVERTISING/PRINTING</t>
  </si>
  <si>
    <t>PROFESSIONAL FEE</t>
  </si>
  <si>
    <t>PLAQUES/POSTERS</t>
  </si>
  <si>
    <t>DIS - LABOR/SUPPLIES</t>
  </si>
  <si>
    <t>RADIO RENTAL</t>
  </si>
  <si>
    <t>TENTS</t>
  </si>
  <si>
    <t>WEBSITE REG FORMS</t>
  </si>
  <si>
    <t>CASH SHORT</t>
  </si>
  <si>
    <t>BANK FEES/RET CHECK</t>
  </si>
  <si>
    <t>MILEAGE - TRAVEL</t>
  </si>
  <si>
    <t>JMG TRAVEL</t>
  </si>
  <si>
    <t>LWL TRAVEL</t>
  </si>
  <si>
    <t xml:space="preserve">SPRING SHOW REVENUE </t>
  </si>
  <si>
    <t>Estimate</t>
  </si>
  <si>
    <t>3 Day Show</t>
  </si>
  <si>
    <t>2 Day Show</t>
  </si>
  <si>
    <t>SHOW CARS</t>
  </si>
  <si>
    <t>COMMISSION</t>
  </si>
  <si>
    <t>ICE</t>
  </si>
  <si>
    <t>Estimates</t>
  </si>
  <si>
    <t>NET LOSS 2011</t>
  </si>
  <si>
    <t>NET LOSS 2012</t>
  </si>
  <si>
    <t>NET LOSS 2013</t>
  </si>
  <si>
    <t>PROFIT 2014</t>
  </si>
  <si>
    <t>2012 ACTUAL</t>
  </si>
  <si>
    <t>2013 BUDGET FULL YEAR</t>
  </si>
  <si>
    <t>INTERNET</t>
  </si>
  <si>
    <t>OFFICE RENT</t>
  </si>
  <si>
    <t>UTILITIES</t>
  </si>
  <si>
    <t>OFFICE SUPPLIES</t>
  </si>
  <si>
    <t>TELEPHONE</t>
  </si>
  <si>
    <t>TAXES</t>
  </si>
  <si>
    <t>WORKER'S COMP</t>
  </si>
  <si>
    <t>CAPITAL ITEMS</t>
  </si>
  <si>
    <t>AUDIT</t>
  </si>
  <si>
    <t>ACCOUNTING FEES</t>
  </si>
  <si>
    <t>LEGAL FEES</t>
  </si>
  <si>
    <t>BANK FEES</t>
  </si>
  <si>
    <t>LICENSE</t>
  </si>
  <si>
    <t>DONATIONS</t>
  </si>
  <si>
    <t>MOVING EXPENSE</t>
  </si>
  <si>
    <t>WEB HOSTING</t>
  </si>
  <si>
    <t>ANNUAL PAYMENT</t>
  </si>
  <si>
    <t>PROPERTY TAXES</t>
  </si>
  <si>
    <t>NET FALL</t>
  </si>
  <si>
    <t>NET SPRING</t>
  </si>
  <si>
    <t>EVENT NET</t>
  </si>
  <si>
    <t>GENERAL</t>
  </si>
  <si>
    <t>2011 NET</t>
  </si>
  <si>
    <t>2012 NET</t>
  </si>
  <si>
    <t>PROGRAMS</t>
  </si>
  <si>
    <t>BUDGET</t>
  </si>
  <si>
    <t>ACTUAL</t>
  </si>
  <si>
    <t>SPECIAL EVENT</t>
  </si>
  <si>
    <t>CALENDAR</t>
  </si>
  <si>
    <t>Expense Actual</t>
  </si>
  <si>
    <t>Net Profit 2014 Actual</t>
  </si>
  <si>
    <t>2013-2014 Actual</t>
  </si>
  <si>
    <t>Est Gen</t>
  </si>
  <si>
    <t xml:space="preserve">Revenue </t>
  </si>
  <si>
    <t xml:space="preserve">Expenses </t>
  </si>
  <si>
    <t xml:space="preserve">PROFIT 2015 </t>
  </si>
  <si>
    <t>DREAM BUILD ADV</t>
  </si>
  <si>
    <t xml:space="preserve">DREAM BUILD </t>
  </si>
  <si>
    <t>INCREASE (1%)</t>
  </si>
  <si>
    <t>NET SPRING 16</t>
  </si>
  <si>
    <t>ESTIMATE</t>
  </si>
  <si>
    <t xml:space="preserve">NET FALL 15 </t>
  </si>
  <si>
    <t xml:space="preserve">EVENT NET </t>
  </si>
  <si>
    <t>2015-16 NET</t>
  </si>
  <si>
    <t>PAYROLL PROC FEES</t>
  </si>
  <si>
    <t>REPAIRS/MAINT</t>
  </si>
  <si>
    <t>WEB DEVELOPMENT</t>
  </si>
  <si>
    <t>INSURANCE/BONDS</t>
  </si>
  <si>
    <t>STAFF SALARIES</t>
  </si>
  <si>
    <t>DUES/SUBSCRIPTS</t>
  </si>
  <si>
    <t xml:space="preserve">FALL SHOW EXPENSES </t>
  </si>
  <si>
    <t>INCREASE 6%</t>
  </si>
  <si>
    <t>WRECKER</t>
  </si>
  <si>
    <t>2015-2016 BUDGET</t>
  </si>
  <si>
    <t>2012                  3 Day Show</t>
  </si>
  <si>
    <t xml:space="preserve"> 2013                  2 Day Show</t>
  </si>
  <si>
    <t>2014-2015 FINAL</t>
  </si>
  <si>
    <t>COUNTERFIET BILLS</t>
  </si>
  <si>
    <t>2013-14</t>
  </si>
  <si>
    <t>2015-16</t>
  </si>
  <si>
    <t>Net Profit 2015 Actual</t>
  </si>
  <si>
    <t xml:space="preserve">                                                            </t>
  </si>
  <si>
    <t>WRECKER SERVICES</t>
  </si>
  <si>
    <t>INCREASE 18%</t>
  </si>
  <si>
    <t>PROPOSED</t>
  </si>
  <si>
    <t>MEALS/ENT</t>
  </si>
  <si>
    <t>WEBSITE REG</t>
  </si>
  <si>
    <t>DREAM BUILD FILM</t>
  </si>
  <si>
    <t>SERVICE PROV</t>
  </si>
  <si>
    <t>INCREASE (13%) OVER 2014</t>
  </si>
  <si>
    <t>ACTUAL AS OF 04/19</t>
  </si>
  <si>
    <t xml:space="preserve">Expense </t>
  </si>
  <si>
    <t xml:space="preserve">Budget Net Profit 2016 </t>
  </si>
  <si>
    <t>INCREASE (10%) OVER 2015</t>
  </si>
  <si>
    <t>GENERAL EXPENSES - as of 04/19/2016</t>
  </si>
  <si>
    <t>Estimated  Final 2015-16</t>
  </si>
  <si>
    <t>2016-2017 FULL YEAR BUDGET PROPOSED</t>
  </si>
  <si>
    <t>FALL REVENUE</t>
  </si>
  <si>
    <t>2016-17</t>
  </si>
  <si>
    <t>BUD. PROFIT 2016</t>
  </si>
  <si>
    <t>EST PROFIT 2016</t>
  </si>
  <si>
    <t>PROP. PROFIT 2017</t>
  </si>
  <si>
    <t>AS OF 04/19</t>
  </si>
  <si>
    <t>13% EST</t>
  </si>
  <si>
    <t>PROPOSED 2016-2017 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</si>
</sst>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  <numFmt numFmtId="165" formatCode="0.0%"/>
    <numFmt numFmtId="166" formatCode="&quot;$&quot;#,##0"/>
    <numFmt numFmtId="167" formatCode="_([$$-409]* #,##0.00_);_([$$-409]* \(#,##0.00\);_([$$-409]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rgb="FFFF000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59">
    <xf numFmtId="0" fontId="0" fillId="0" borderId="0" xfId="0"/>
    <xf numFmtId="0" fontId="0" fillId="0" borderId="0" xfId="0" applyFill="1" applyAlignment="1">
      <alignment horizontal="center"/>
    </xf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164" fontId="2" fillId="0" borderId="0" xfId="0" applyNumberFormat="1" applyFont="1" applyFill="1" applyAlignment="1">
      <alignment horizontal="center"/>
    </xf>
    <xf numFmtId="9" fontId="2" fillId="0" borderId="0" xfId="0" applyNumberFormat="1" applyFont="1" applyFill="1" applyAlignment="1">
      <alignment horizontal="center"/>
    </xf>
    <xf numFmtId="0" fontId="2" fillId="0" borderId="0" xfId="0" applyNumberFormat="1" applyFont="1" applyFill="1" applyAlignment="1">
      <alignment horizontal="center"/>
    </xf>
    <xf numFmtId="0" fontId="0" fillId="0" borderId="0" xfId="0" applyFill="1" applyAlignment="1">
      <alignment horizontal="left"/>
    </xf>
    <xf numFmtId="164" fontId="0" fillId="0" borderId="0" xfId="0" applyNumberFormat="1" applyFill="1" applyAlignment="1">
      <alignment horizontal="center"/>
    </xf>
    <xf numFmtId="9" fontId="0" fillId="0" borderId="0" xfId="0" applyNumberFormat="1" applyFill="1" applyAlignment="1">
      <alignment horizontal="center"/>
    </xf>
    <xf numFmtId="164" fontId="0" fillId="0" borderId="0" xfId="0" applyNumberFormat="1" applyFill="1" applyAlignment="1"/>
    <xf numFmtId="0" fontId="0" fillId="0" borderId="0" xfId="0" applyFill="1" applyAlignment="1"/>
    <xf numFmtId="165" fontId="0" fillId="0" borderId="0" xfId="0" applyNumberFormat="1" applyFill="1" applyAlignment="1">
      <alignment horizontal="center"/>
    </xf>
    <xf numFmtId="164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NumberFormat="1" applyFill="1" applyBorder="1" applyAlignment="1">
      <alignment horizontal="center"/>
    </xf>
    <xf numFmtId="164" fontId="3" fillId="0" borderId="0" xfId="0" applyNumberFormat="1" applyFont="1" applyFill="1" applyBorder="1" applyAlignment="1">
      <alignment horizontal="left"/>
    </xf>
    <xf numFmtId="8" fontId="0" fillId="0" borderId="0" xfId="0" applyNumberFormat="1" applyFill="1" applyBorder="1" applyAlignment="1">
      <alignment horizontal="center"/>
    </xf>
    <xf numFmtId="164" fontId="0" fillId="0" borderId="0" xfId="0" applyNumberFormat="1" applyFill="1" applyAlignment="1">
      <alignment horizontal="left"/>
    </xf>
    <xf numFmtId="9" fontId="0" fillId="0" borderId="0" xfId="0" applyNumberFormat="1" applyFill="1"/>
    <xf numFmtId="0" fontId="0" fillId="0" borderId="0" xfId="0" applyFont="1"/>
    <xf numFmtId="164" fontId="0" fillId="0" borderId="0" xfId="0" applyNumberFormat="1" applyFont="1" applyFill="1" applyAlignment="1">
      <alignment horizontal="center"/>
    </xf>
    <xf numFmtId="0" fontId="5" fillId="0" borderId="0" xfId="0" applyFont="1" applyFill="1" applyAlignment="1">
      <alignment horizontal="center" wrapText="1"/>
    </xf>
    <xf numFmtId="0" fontId="5" fillId="0" borderId="0" xfId="0" applyFont="1" applyFill="1" applyAlignment="1">
      <alignment horizontal="right" wrapText="1"/>
    </xf>
    <xf numFmtId="164" fontId="5" fillId="0" borderId="0" xfId="0" applyNumberFormat="1" applyFont="1" applyFill="1" applyAlignment="1">
      <alignment horizontal="center" wrapText="1"/>
    </xf>
    <xf numFmtId="164" fontId="0" fillId="0" borderId="0" xfId="0" applyNumberFormat="1" applyFont="1"/>
    <xf numFmtId="164" fontId="0" fillId="0" borderId="0" xfId="0" applyNumberFormat="1" applyFont="1" applyFill="1"/>
    <xf numFmtId="0" fontId="0" fillId="0" borderId="0" xfId="0" applyFont="1" applyFill="1" applyAlignment="1">
      <alignment horizontal="right"/>
    </xf>
    <xf numFmtId="164" fontId="0" fillId="0" borderId="0" xfId="0" applyNumberFormat="1" applyFont="1" applyFill="1" applyAlignment="1">
      <alignment horizontal="right"/>
    </xf>
    <xf numFmtId="0" fontId="0" fillId="0" borderId="0" xfId="0" applyFont="1" applyFill="1"/>
    <xf numFmtId="164" fontId="0" fillId="0" borderId="0" xfId="1" applyNumberFormat="1" applyFont="1" applyFill="1" applyAlignment="1">
      <alignment horizontal="center"/>
    </xf>
    <xf numFmtId="164" fontId="0" fillId="0" borderId="0" xfId="0" applyNumberFormat="1" applyFont="1" applyFill="1" applyBorder="1"/>
    <xf numFmtId="8" fontId="0" fillId="0" borderId="0" xfId="0" applyNumberFormat="1" applyFont="1" applyFill="1" applyBorder="1"/>
    <xf numFmtId="0" fontId="0" fillId="0" borderId="0" xfId="0" applyFont="1" applyFill="1" applyBorder="1" applyAlignment="1"/>
    <xf numFmtId="164" fontId="3" fillId="0" borderId="0" xfId="0" applyNumberFormat="1" applyFont="1" applyFill="1" applyBorder="1"/>
    <xf numFmtId="164" fontId="0" fillId="0" borderId="0" xfId="0" applyNumberFormat="1" applyFont="1" applyBorder="1"/>
    <xf numFmtId="0" fontId="0" fillId="0" borderId="0" xfId="0" applyFont="1" applyFill="1" applyBorder="1"/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NumberFormat="1" applyFont="1" applyAlignment="1">
      <alignment horizontal="center"/>
    </xf>
    <xf numFmtId="10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2" fillId="0" borderId="0" xfId="0" applyFont="1"/>
    <xf numFmtId="164" fontId="2" fillId="0" borderId="0" xfId="0" applyNumberFormat="1" applyFont="1"/>
    <xf numFmtId="3" fontId="2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/>
    </xf>
    <xf numFmtId="166" fontId="2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  <xf numFmtId="3" fontId="0" fillId="0" borderId="0" xfId="0" applyNumberFormat="1" applyFont="1" applyAlignment="1">
      <alignment horizontal="center"/>
    </xf>
    <xf numFmtId="10" fontId="0" fillId="0" borderId="0" xfId="0" applyNumberFormat="1" applyFont="1" applyAlignment="1">
      <alignment horizontal="center"/>
    </xf>
    <xf numFmtId="164" fontId="0" fillId="0" borderId="0" xfId="0" applyNumberFormat="1" applyFont="1" applyAlignment="1">
      <alignment horizontal="center"/>
    </xf>
    <xf numFmtId="166" fontId="2" fillId="0" borderId="0" xfId="0" applyNumberFormat="1" applyFont="1" applyFill="1" applyAlignment="1">
      <alignment horizontal="center"/>
    </xf>
    <xf numFmtId="0" fontId="0" fillId="0" borderId="0" xfId="0" applyFont="1" applyFill="1" applyAlignment="1">
      <alignment horizontal="center"/>
    </xf>
    <xf numFmtId="166" fontId="0" fillId="0" borderId="0" xfId="0" applyNumberFormat="1" applyFont="1" applyAlignment="1">
      <alignment horizontal="center"/>
    </xf>
    <xf numFmtId="166" fontId="7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  <xf numFmtId="166" fontId="0" fillId="0" borderId="0" xfId="0" applyNumberFormat="1" applyFont="1" applyFill="1"/>
    <xf numFmtId="166" fontId="6" fillId="0" borderId="0" xfId="0" applyNumberFormat="1" applyFont="1" applyFill="1" applyBorder="1"/>
    <xf numFmtId="166" fontId="0" fillId="0" borderId="0" xfId="0" applyNumberFormat="1" applyFont="1"/>
    <xf numFmtId="9" fontId="0" fillId="0" borderId="0" xfId="0" applyNumberFormat="1" applyFont="1" applyFill="1" applyAlignment="1">
      <alignment horizontal="center"/>
    </xf>
    <xf numFmtId="0" fontId="5" fillId="0" borderId="0" xfId="0" applyNumberFormat="1" applyFont="1" applyAlignment="1">
      <alignment horizontal="center"/>
    </xf>
    <xf numFmtId="0" fontId="0" fillId="0" borderId="0" xfId="0" applyNumberFormat="1" applyFont="1" applyAlignment="1">
      <alignment horizontal="center"/>
    </xf>
    <xf numFmtId="0" fontId="0" fillId="0" borderId="0" xfId="0" applyNumberFormat="1" applyFont="1"/>
    <xf numFmtId="3" fontId="0" fillId="0" borderId="0" xfId="0" applyNumberFormat="1" applyFont="1" applyBorder="1" applyAlignment="1">
      <alignment horizontal="center"/>
    </xf>
    <xf numFmtId="10" fontId="0" fillId="0" borderId="0" xfId="0" applyNumberFormat="1" applyFont="1" applyBorder="1" applyAlignment="1">
      <alignment horizontal="center"/>
    </xf>
    <xf numFmtId="0" fontId="0" fillId="0" borderId="0" xfId="0" applyNumberFormat="1" applyFont="1" applyBorder="1" applyAlignment="1">
      <alignment horizontal="center"/>
    </xf>
    <xf numFmtId="166" fontId="0" fillId="0" borderId="0" xfId="0" applyNumberFormat="1" applyFont="1" applyBorder="1"/>
    <xf numFmtId="164" fontId="2" fillId="0" borderId="1" xfId="0" applyNumberFormat="1" applyFont="1" applyBorder="1" applyAlignment="1">
      <alignment horizontal="center"/>
    </xf>
    <xf numFmtId="0" fontId="2" fillId="0" borderId="3" xfId="0" applyFont="1" applyBorder="1" applyAlignment="1">
      <alignment horizontal="left"/>
    </xf>
    <xf numFmtId="164" fontId="2" fillId="0" borderId="4" xfId="0" applyNumberFormat="1" applyFont="1" applyFill="1" applyBorder="1" applyAlignment="1">
      <alignment horizontal="center"/>
    </xf>
    <xf numFmtId="0" fontId="2" fillId="0" borderId="5" xfId="0" applyFont="1" applyFill="1" applyBorder="1" applyAlignment="1">
      <alignment horizontal="left"/>
    </xf>
    <xf numFmtId="3" fontId="0" fillId="0" borderId="0" xfId="0" applyNumberFormat="1" applyFont="1" applyFill="1" applyBorder="1" applyAlignment="1">
      <alignment horizontal="center"/>
    </xf>
    <xf numFmtId="164" fontId="2" fillId="0" borderId="6" xfId="0" applyNumberFormat="1" applyFont="1" applyFill="1" applyBorder="1" applyAlignment="1">
      <alignment horizontal="center"/>
    </xf>
    <xf numFmtId="0" fontId="2" fillId="0" borderId="8" xfId="0" applyFont="1" applyFill="1" applyBorder="1" applyAlignment="1">
      <alignment horizontal="left"/>
    </xf>
    <xf numFmtId="164" fontId="2" fillId="0" borderId="0" xfId="0" applyNumberFormat="1" applyFont="1" applyFill="1" applyBorder="1" applyAlignment="1">
      <alignment horizontal="center"/>
    </xf>
    <xf numFmtId="3" fontId="2" fillId="0" borderId="0" xfId="0" applyNumberFormat="1" applyFont="1" applyFill="1" applyBorder="1" applyAlignment="1">
      <alignment horizontal="left"/>
    </xf>
    <xf numFmtId="10" fontId="0" fillId="0" borderId="0" xfId="0" applyNumberFormat="1" applyFont="1" applyFill="1" applyBorder="1" applyAlignment="1">
      <alignment horizontal="center"/>
    </xf>
    <xf numFmtId="164" fontId="2" fillId="0" borderId="0" xfId="0" applyNumberFormat="1" applyFont="1" applyFill="1" applyBorder="1" applyAlignment="1">
      <alignment horizontal="left"/>
    </xf>
    <xf numFmtId="164" fontId="2" fillId="0" borderId="1" xfId="0" applyNumberFormat="1" applyFont="1" applyFill="1" applyBorder="1" applyAlignment="1">
      <alignment horizontal="center"/>
    </xf>
    <xf numFmtId="0" fontId="2" fillId="0" borderId="3" xfId="0" applyNumberFormat="1" applyFont="1" applyBorder="1" applyAlignment="1">
      <alignment horizontal="left"/>
    </xf>
    <xf numFmtId="3" fontId="2" fillId="0" borderId="0" xfId="0" applyNumberFormat="1" applyFont="1" applyBorder="1" applyAlignment="1">
      <alignment horizontal="left"/>
    </xf>
    <xf numFmtId="164" fontId="2" fillId="0" borderId="0" xfId="0" applyNumberFormat="1" applyFont="1" applyBorder="1" applyAlignment="1">
      <alignment horizontal="center"/>
    </xf>
    <xf numFmtId="164" fontId="2" fillId="0" borderId="0" xfId="0" applyNumberFormat="1" applyFont="1" applyBorder="1" applyAlignment="1">
      <alignment horizontal="left"/>
    </xf>
    <xf numFmtId="164" fontId="2" fillId="0" borderId="5" xfId="0" applyNumberFormat="1" applyFont="1" applyFill="1" applyBorder="1" applyAlignment="1">
      <alignment horizontal="left"/>
    </xf>
    <xf numFmtId="3" fontId="0" fillId="0" borderId="0" xfId="0" applyNumberFormat="1" applyFont="1" applyFill="1" applyBorder="1" applyAlignment="1"/>
    <xf numFmtId="164" fontId="0" fillId="0" borderId="0" xfId="0" applyNumberFormat="1" applyFont="1" applyFill="1" applyBorder="1" applyAlignment="1"/>
    <xf numFmtId="164" fontId="0" fillId="0" borderId="0" xfId="0" applyNumberFormat="1" applyFont="1" applyFill="1" applyBorder="1" applyAlignment="1">
      <alignment horizontal="center"/>
    </xf>
    <xf numFmtId="164" fontId="2" fillId="0" borderId="8" xfId="0" applyNumberFormat="1" applyFont="1" applyFill="1" applyBorder="1" applyAlignment="1">
      <alignment horizontal="left"/>
    </xf>
    <xf numFmtId="164" fontId="2" fillId="0" borderId="4" xfId="0" applyNumberFormat="1" applyFont="1" applyBorder="1" applyAlignment="1">
      <alignment horizontal="center"/>
    </xf>
    <xf numFmtId="0" fontId="2" fillId="0" borderId="5" xfId="0" applyFont="1" applyBorder="1" applyAlignment="1">
      <alignment horizontal="left"/>
    </xf>
    <xf numFmtId="164" fontId="2" fillId="0" borderId="6" xfId="0" applyNumberFormat="1" applyFont="1" applyBorder="1" applyAlignment="1">
      <alignment horizontal="center"/>
    </xf>
    <xf numFmtId="0" fontId="2" fillId="0" borderId="8" xfId="0" applyFont="1" applyBorder="1" applyAlignment="1">
      <alignment horizontal="left"/>
    </xf>
    <xf numFmtId="164" fontId="2" fillId="0" borderId="6" xfId="1" applyNumberFormat="1" applyFont="1" applyBorder="1" applyAlignment="1">
      <alignment horizontal="center"/>
    </xf>
    <xf numFmtId="0" fontId="0" fillId="0" borderId="0" xfId="0" applyFont="1" applyFill="1" applyAlignment="1">
      <alignment horizontal="left"/>
    </xf>
    <xf numFmtId="0" fontId="5" fillId="0" borderId="0" xfId="0" applyFont="1" applyFill="1" applyAlignment="1">
      <alignment horizontal="center"/>
    </xf>
    <xf numFmtId="0" fontId="2" fillId="0" borderId="0" xfId="0" applyFont="1" applyFill="1"/>
    <xf numFmtId="9" fontId="2" fillId="0" borderId="0" xfId="0" applyNumberFormat="1" applyFont="1" applyFill="1"/>
    <xf numFmtId="0" fontId="0" fillId="0" borderId="0" xfId="0" applyFont="1" applyFill="1" applyBorder="1" applyAlignment="1">
      <alignment horizontal="left"/>
    </xf>
    <xf numFmtId="164" fontId="5" fillId="0" borderId="0" xfId="0" applyNumberFormat="1" applyFont="1" applyFill="1" applyAlignment="1">
      <alignment horizontal="right" wrapText="1"/>
    </xf>
    <xf numFmtId="9" fontId="5" fillId="0" borderId="0" xfId="0" applyNumberFormat="1" applyFont="1" applyFill="1" applyAlignment="1">
      <alignment horizontal="center"/>
    </xf>
    <xf numFmtId="0" fontId="8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ont="1" applyFill="1" applyAlignment="1">
      <alignment horizontal="center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Font="1" applyFill="1" applyAlignment="1">
      <alignment horizontal="left"/>
    </xf>
    <xf numFmtId="9" fontId="0" fillId="0" borderId="0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0" xfId="0" applyFill="1" applyAlignment="1">
      <alignment horizontal="left"/>
    </xf>
    <xf numFmtId="164" fontId="0" fillId="0" borderId="0" xfId="0" applyNumberFormat="1" applyFill="1" applyAlignment="1">
      <alignment horizontal="center"/>
    </xf>
    <xf numFmtId="164" fontId="0" fillId="0" borderId="0" xfId="0" applyNumberFormat="1" applyFont="1" applyFill="1" applyBorder="1" applyAlignment="1">
      <alignment horizontal="center"/>
    </xf>
    <xf numFmtId="0" fontId="10" fillId="0" borderId="1" xfId="0" applyFont="1" applyFill="1" applyBorder="1"/>
    <xf numFmtId="0" fontId="11" fillId="0" borderId="3" xfId="0" applyFont="1" applyFill="1" applyBorder="1"/>
    <xf numFmtId="0" fontId="10" fillId="0" borderId="9" xfId="0" applyFont="1" applyFill="1" applyBorder="1"/>
    <xf numFmtId="0" fontId="10" fillId="0" borderId="0" xfId="0" applyFont="1" applyFill="1" applyBorder="1"/>
    <xf numFmtId="0" fontId="11" fillId="0" borderId="2" xfId="0" applyFont="1" applyFill="1" applyBorder="1"/>
    <xf numFmtId="0" fontId="11" fillId="0" borderId="0" xfId="0" applyFont="1" applyFill="1"/>
    <xf numFmtId="0" fontId="10" fillId="0" borderId="1" xfId="0" applyNumberFormat="1" applyFont="1" applyFill="1" applyBorder="1"/>
    <xf numFmtId="164" fontId="11" fillId="0" borderId="2" xfId="0" applyNumberFormat="1" applyFont="1" applyFill="1" applyBorder="1" applyAlignment="1"/>
    <xf numFmtId="164" fontId="11" fillId="0" borderId="3" xfId="0" applyNumberFormat="1" applyFont="1" applyFill="1" applyBorder="1" applyAlignment="1"/>
    <xf numFmtId="164" fontId="11" fillId="0" borderId="0" xfId="0" applyNumberFormat="1" applyFont="1" applyFill="1" applyBorder="1" applyAlignment="1"/>
    <xf numFmtId="0" fontId="11" fillId="0" borderId="3" xfId="0" applyFont="1" applyFill="1" applyBorder="1" applyAlignment="1">
      <alignment horizontal="center"/>
    </xf>
    <xf numFmtId="164" fontId="10" fillId="0" borderId="9" xfId="0" applyNumberFormat="1" applyFont="1" applyFill="1" applyBorder="1" applyAlignment="1"/>
    <xf numFmtId="44" fontId="10" fillId="0" borderId="5" xfId="0" applyNumberFormat="1" applyFont="1" applyFill="1" applyBorder="1" applyAlignment="1">
      <alignment horizontal="right"/>
    </xf>
    <xf numFmtId="164" fontId="11" fillId="0" borderId="0" xfId="0" applyNumberFormat="1" applyFont="1" applyFill="1" applyBorder="1" applyAlignment="1">
      <alignment horizontal="left"/>
    </xf>
    <xf numFmtId="164" fontId="10" fillId="0" borderId="5" xfId="0" applyNumberFormat="1" applyFont="1" applyFill="1" applyBorder="1" applyAlignment="1">
      <alignment horizontal="right"/>
    </xf>
    <xf numFmtId="164" fontId="10" fillId="0" borderId="5" xfId="0" applyNumberFormat="1" applyFont="1" applyFill="1" applyBorder="1" applyAlignment="1">
      <alignment horizontal="center"/>
    </xf>
    <xf numFmtId="164" fontId="10" fillId="0" borderId="9" xfId="0" applyNumberFormat="1" applyFont="1" applyFill="1" applyBorder="1"/>
    <xf numFmtId="0" fontId="11" fillId="0" borderId="0" xfId="0" applyFont="1" applyFill="1" applyBorder="1"/>
    <xf numFmtId="44" fontId="10" fillId="0" borderId="5" xfId="0" applyNumberFormat="1" applyFont="1" applyFill="1" applyBorder="1"/>
    <xf numFmtId="0" fontId="11" fillId="0" borderId="9" xfId="0" applyFont="1" applyFill="1" applyBorder="1"/>
    <xf numFmtId="0" fontId="10" fillId="0" borderId="5" xfId="0" applyFont="1" applyFill="1" applyBorder="1" applyAlignment="1">
      <alignment horizontal="left"/>
    </xf>
    <xf numFmtId="44" fontId="10" fillId="0" borderId="5" xfId="1" applyFont="1" applyFill="1" applyBorder="1" applyAlignment="1">
      <alignment horizontal="left"/>
    </xf>
    <xf numFmtId="164" fontId="10" fillId="0" borderId="6" xfId="0" applyNumberFormat="1" applyFont="1" applyFill="1" applyBorder="1" applyAlignment="1">
      <alignment horizontal="left"/>
    </xf>
    <xf numFmtId="0" fontId="10" fillId="0" borderId="7" xfId="0" applyFont="1" applyFill="1" applyBorder="1"/>
    <xf numFmtId="44" fontId="10" fillId="0" borderId="8" xfId="1" applyFont="1" applyFill="1" applyBorder="1" applyAlignment="1">
      <alignment horizontal="left"/>
    </xf>
    <xf numFmtId="0" fontId="11" fillId="0" borderId="7" xfId="0" applyFont="1" applyFill="1" applyBorder="1"/>
    <xf numFmtId="14" fontId="5" fillId="0" borderId="0" xfId="0" applyNumberFormat="1" applyFont="1" applyFill="1" applyAlignment="1">
      <alignment horizontal="center" wrapText="1"/>
    </xf>
    <xf numFmtId="14" fontId="2" fillId="0" borderId="0" xfId="0" applyNumberFormat="1" applyFont="1" applyAlignment="1">
      <alignment horizontal="center"/>
    </xf>
    <xf numFmtId="0" fontId="0" fillId="0" borderId="0" xfId="0" applyFont="1" applyFill="1" applyAlignment="1">
      <alignment horizontal="left" wrapText="1"/>
    </xf>
    <xf numFmtId="0" fontId="0" fillId="0" borderId="0" xfId="0" applyFill="1" applyAlignment="1">
      <alignment horizontal="left"/>
    </xf>
    <xf numFmtId="0" fontId="0" fillId="0" borderId="0" xfId="0" applyFill="1" applyAlignment="1">
      <alignment horizontal="center"/>
    </xf>
    <xf numFmtId="0" fontId="0" fillId="0" borderId="0" xfId="0" applyFont="1" applyFill="1" applyAlignment="1">
      <alignment horizontal="left"/>
    </xf>
    <xf numFmtId="0" fontId="10" fillId="0" borderId="6" xfId="0" applyFont="1" applyFill="1" applyBorder="1" applyAlignment="1">
      <alignment horizontal="left"/>
    </xf>
    <xf numFmtId="1" fontId="0" fillId="0" borderId="0" xfId="0" applyNumberFormat="1" applyFont="1"/>
    <xf numFmtId="0" fontId="0" fillId="0" borderId="0" xfId="0" applyFont="1" applyAlignment="1">
      <alignment horizontal="right"/>
    </xf>
    <xf numFmtId="0" fontId="2" fillId="0" borderId="2" xfId="0" applyFont="1" applyBorder="1" applyAlignment="1"/>
    <xf numFmtId="0" fontId="2" fillId="0" borderId="3" xfId="0" applyFont="1" applyBorder="1" applyAlignment="1"/>
    <xf numFmtId="0" fontId="2" fillId="0" borderId="0" xfId="0" applyFont="1" applyBorder="1" applyAlignment="1"/>
    <xf numFmtId="0" fontId="2" fillId="0" borderId="5" xfId="0" applyFont="1" applyBorder="1" applyAlignment="1"/>
    <xf numFmtId="0" fontId="2" fillId="0" borderId="7" xfId="0" applyFont="1" applyBorder="1" applyAlignment="1"/>
    <xf numFmtId="0" fontId="2" fillId="0" borderId="8" xfId="0" applyFont="1" applyBorder="1" applyAlignment="1"/>
    <xf numFmtId="166" fontId="0" fillId="0" borderId="0" xfId="0" applyNumberFormat="1" applyFont="1" applyFill="1" applyAlignment="1">
      <alignment horizontal="right"/>
    </xf>
    <xf numFmtId="164" fontId="0" fillId="0" borderId="0" xfId="0" applyNumberFormat="1" applyFont="1" applyBorder="1" applyAlignment="1">
      <alignment horizontal="center"/>
    </xf>
    <xf numFmtId="3" fontId="0" fillId="0" borderId="3" xfId="0" applyNumberFormat="1" applyFont="1" applyBorder="1" applyAlignment="1">
      <alignment horizontal="center"/>
    </xf>
    <xf numFmtId="3" fontId="0" fillId="0" borderId="5" xfId="0" applyNumberFormat="1" applyFont="1" applyBorder="1" applyAlignment="1">
      <alignment horizontal="center"/>
    </xf>
    <xf numFmtId="3" fontId="0" fillId="0" borderId="8" xfId="0" applyNumberFormat="1" applyFont="1" applyBorder="1" applyAlignment="1">
      <alignment horizontal="center"/>
    </xf>
    <xf numFmtId="0" fontId="11" fillId="0" borderId="5" xfId="0" applyFont="1" applyFill="1" applyBorder="1" applyAlignment="1">
      <alignment horizontal="right"/>
    </xf>
    <xf numFmtId="9" fontId="2" fillId="0" borderId="0" xfId="0" applyNumberFormat="1" applyFont="1" applyFill="1" applyAlignment="1">
      <alignment horizontal="right"/>
    </xf>
    <xf numFmtId="167" fontId="0" fillId="0" borderId="0" xfId="0" applyNumberFormat="1" applyFill="1" applyAlignment="1">
      <alignment horizontal="left"/>
    </xf>
    <xf numFmtId="167" fontId="0" fillId="0" borderId="0" xfId="0" applyNumberFormat="1" applyFill="1" applyAlignment="1"/>
    <xf numFmtId="0" fontId="0" fillId="0" borderId="0" xfId="0" applyFill="1" applyAlignment="1">
      <alignment horizontal="center"/>
    </xf>
    <xf numFmtId="44" fontId="0" fillId="0" borderId="0" xfId="1" applyFont="1" applyFill="1" applyAlignment="1">
      <alignment horizontal="center"/>
    </xf>
    <xf numFmtId="44" fontId="0" fillId="0" borderId="0" xfId="1" applyFont="1" applyFill="1" applyAlignment="1"/>
    <xf numFmtId="0" fontId="0" fillId="0" borderId="0" xfId="0" applyFont="1" applyFill="1" applyAlignment="1">
      <alignment horizontal="center"/>
    </xf>
    <xf numFmtId="164" fontId="0" fillId="0" borderId="0" xfId="0" applyNumberFormat="1" applyFont="1" applyAlignment="1">
      <alignment horizontal="center"/>
    </xf>
    <xf numFmtId="164" fontId="0" fillId="0" borderId="0" xfId="1" applyNumberFormat="1" applyFont="1" applyAlignment="1">
      <alignment horizontal="center"/>
    </xf>
    <xf numFmtId="44" fontId="0" fillId="0" borderId="0" xfId="1" applyFont="1" applyFill="1"/>
    <xf numFmtId="44" fontId="2" fillId="0" borderId="0" xfId="1" applyFont="1" applyFill="1" applyAlignment="1">
      <alignment horizontal="center" wrapText="1"/>
    </xf>
    <xf numFmtId="0" fontId="2" fillId="0" borderId="0" xfId="1" applyNumberFormat="1" applyFont="1" applyFill="1" applyAlignment="1">
      <alignment horizontal="center" wrapText="1"/>
    </xf>
    <xf numFmtId="164" fontId="2" fillId="0" borderId="0" xfId="0" applyNumberFormat="1" applyFont="1" applyFill="1" applyAlignment="1">
      <alignment horizontal="center" wrapText="1"/>
    </xf>
    <xf numFmtId="164" fontId="0" fillId="0" borderId="0" xfId="0" applyNumberFormat="1" applyFont="1" applyFill="1" applyAlignment="1">
      <alignment horizontal="center" wrapText="1"/>
    </xf>
    <xf numFmtId="44" fontId="0" fillId="0" borderId="0" xfId="1" applyFont="1" applyFill="1" applyAlignment="1">
      <alignment horizontal="right"/>
    </xf>
    <xf numFmtId="0" fontId="0" fillId="0" borderId="2" xfId="0" applyFont="1" applyFill="1" applyBorder="1" applyAlignment="1">
      <alignment horizontal="right"/>
    </xf>
    <xf numFmtId="0" fontId="0" fillId="0" borderId="0" xfId="0" applyFont="1" applyFill="1" applyBorder="1" applyAlignment="1">
      <alignment horizontal="right"/>
    </xf>
    <xf numFmtId="0" fontId="0" fillId="0" borderId="7" xfId="0" applyFont="1" applyFill="1" applyBorder="1" applyAlignment="1">
      <alignment horizontal="right"/>
    </xf>
    <xf numFmtId="0" fontId="2" fillId="0" borderId="1" xfId="0" applyFont="1" applyFill="1" applyBorder="1" applyAlignment="1">
      <alignment horizontal="right"/>
    </xf>
    <xf numFmtId="0" fontId="10" fillId="0" borderId="7" xfId="0" applyFont="1" applyFill="1" applyBorder="1" applyAlignment="1">
      <alignment horizontal="left"/>
    </xf>
    <xf numFmtId="0" fontId="10" fillId="0" borderId="2" xfId="0" applyFont="1" applyFill="1" applyBorder="1"/>
    <xf numFmtId="0" fontId="10" fillId="0" borderId="3" xfId="0" applyFont="1" applyFill="1" applyBorder="1" applyAlignment="1">
      <alignment horizontal="right"/>
    </xf>
    <xf numFmtId="164" fontId="10" fillId="0" borderId="5" xfId="0" applyNumberFormat="1" applyFont="1" applyFill="1" applyBorder="1"/>
    <xf numFmtId="164" fontId="10" fillId="0" borderId="8" xfId="0" applyNumberFormat="1" applyFont="1" applyFill="1" applyBorder="1"/>
    <xf numFmtId="164" fontId="10" fillId="0" borderId="8" xfId="0" applyNumberFormat="1" applyFont="1" applyFill="1" applyBorder="1" applyAlignment="1">
      <alignment horizontal="center"/>
    </xf>
    <xf numFmtId="0" fontId="2" fillId="0" borderId="1" xfId="0" applyFont="1" applyFill="1" applyBorder="1"/>
    <xf numFmtId="164" fontId="2" fillId="0" borderId="0" xfId="1" applyNumberFormat="1" applyFont="1" applyFill="1" applyAlignment="1">
      <alignment horizontal="center"/>
    </xf>
    <xf numFmtId="0" fontId="2" fillId="0" borderId="0" xfId="1" applyNumberFormat="1" applyFont="1" applyFill="1" applyAlignment="1">
      <alignment horizontal="center"/>
    </xf>
    <xf numFmtId="164" fontId="6" fillId="0" borderId="0" xfId="1" applyNumberFormat="1" applyFont="1" applyFill="1" applyAlignment="1">
      <alignment horizontal="center"/>
    </xf>
    <xf numFmtId="9" fontId="0" fillId="0" borderId="0" xfId="0" applyNumberFormat="1" applyFont="1" applyAlignment="1">
      <alignment horizontal="center"/>
    </xf>
    <xf numFmtId="165" fontId="0" fillId="0" borderId="0" xfId="2" applyNumberFormat="1" applyFont="1" applyFill="1" applyBorder="1" applyAlignment="1">
      <alignment horizontal="center"/>
    </xf>
    <xf numFmtId="9" fontId="2" fillId="0" borderId="0" xfId="2" applyFont="1" applyFill="1" applyAlignment="1">
      <alignment horizontal="center"/>
    </xf>
    <xf numFmtId="0" fontId="0" fillId="0" borderId="0" xfId="0" applyFont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0" fontId="2" fillId="0" borderId="0" xfId="0" applyFont="1" applyAlignment="1">
      <alignment horizontal="left"/>
    </xf>
    <xf numFmtId="44" fontId="2" fillId="0" borderId="1" xfId="1" applyFont="1" applyBorder="1" applyAlignment="1">
      <alignment horizontal="center"/>
    </xf>
    <xf numFmtId="44" fontId="2" fillId="0" borderId="4" xfId="1" applyFont="1" applyBorder="1" applyAlignment="1">
      <alignment horizontal="center"/>
    </xf>
    <xf numFmtId="0" fontId="5" fillId="0" borderId="0" xfId="0" applyFont="1" applyFill="1" applyAlignment="1"/>
    <xf numFmtId="44" fontId="2" fillId="0" borderId="6" xfId="1" applyFont="1" applyBorder="1" applyAlignment="1">
      <alignment horizontal="center"/>
    </xf>
    <xf numFmtId="164" fontId="2" fillId="0" borderId="0" xfId="1" applyNumberFormat="1" applyFont="1" applyAlignment="1">
      <alignment horizontal="center"/>
    </xf>
    <xf numFmtId="0" fontId="0" fillId="0" borderId="0" xfId="0" applyFill="1" applyAlignment="1">
      <alignment horizontal="left"/>
    </xf>
    <xf numFmtId="0" fontId="2" fillId="0" borderId="0" xfId="0" applyNumberFormat="1" applyFont="1" applyFill="1" applyAlignment="1">
      <alignment horizontal="center" wrapText="1"/>
    </xf>
    <xf numFmtId="0" fontId="2" fillId="0" borderId="0" xfId="0" applyFont="1" applyFill="1" applyAlignment="1">
      <alignment horizontal="center" wrapText="1"/>
    </xf>
    <xf numFmtId="0" fontId="0" fillId="0" borderId="0" xfId="0" applyFill="1" applyAlignment="1">
      <alignment horizontal="left"/>
    </xf>
    <xf numFmtId="164" fontId="0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  <xf numFmtId="167" fontId="0" fillId="0" borderId="0" xfId="0" applyNumberFormat="1" applyFill="1" applyAlignment="1">
      <alignment horizontal="center"/>
    </xf>
    <xf numFmtId="44" fontId="2" fillId="0" borderId="0" xfId="1" applyFont="1" applyFill="1" applyAlignment="1">
      <alignment horizontal="center"/>
    </xf>
    <xf numFmtId="44" fontId="0" fillId="0" borderId="0" xfId="1" applyFont="1" applyFill="1" applyAlignment="1">
      <alignment horizontal="left"/>
    </xf>
    <xf numFmtId="44" fontId="6" fillId="0" borderId="0" xfId="1" applyFont="1" applyFill="1" applyAlignment="1">
      <alignment horizontal="center"/>
    </xf>
    <xf numFmtId="44" fontId="0" fillId="0" borderId="0" xfId="1" applyFont="1" applyFill="1" applyBorder="1" applyAlignment="1">
      <alignment horizontal="center"/>
    </xf>
    <xf numFmtId="0" fontId="0" fillId="0" borderId="0" xfId="0" applyFont="1" applyAlignment="1"/>
    <xf numFmtId="44" fontId="2" fillId="0" borderId="0" xfId="1" applyFont="1" applyFill="1" applyAlignment="1"/>
    <xf numFmtId="44" fontId="2" fillId="0" borderId="0" xfId="1" applyFont="1" applyFill="1" applyAlignment="1">
      <alignment horizontal="left"/>
    </xf>
    <xf numFmtId="44" fontId="0" fillId="0" borderId="0" xfId="1" applyFont="1" applyFill="1" applyAlignment="1">
      <alignment horizontal="center" wrapText="1"/>
    </xf>
    <xf numFmtId="44" fontId="6" fillId="0" borderId="0" xfId="1" applyFont="1" applyFill="1"/>
    <xf numFmtId="44" fontId="0" fillId="0" borderId="0" xfId="1" applyFont="1" applyFill="1" applyBorder="1"/>
    <xf numFmtId="0" fontId="5" fillId="0" borderId="0" xfId="0" applyFont="1" applyFill="1" applyAlignment="1">
      <alignment horizontal="center"/>
    </xf>
    <xf numFmtId="10" fontId="2" fillId="0" borderId="0" xfId="0" applyNumberFormat="1" applyFont="1" applyAlignment="1">
      <alignment horizontal="left"/>
    </xf>
    <xf numFmtId="0" fontId="0" fillId="0" borderId="0" xfId="0" applyFont="1" applyFill="1" applyAlignment="1">
      <alignment horizontal="center"/>
    </xf>
    <xf numFmtId="164" fontId="2" fillId="0" borderId="0" xfId="1" applyNumberFormat="1" applyFont="1" applyBorder="1" applyAlignment="1">
      <alignment horizontal="center"/>
    </xf>
    <xf numFmtId="10" fontId="2" fillId="0" borderId="0" xfId="0" applyNumberFormat="1" applyFont="1" applyBorder="1" applyAlignment="1">
      <alignment horizontal="left"/>
    </xf>
    <xf numFmtId="44" fontId="0" fillId="2" borderId="0" xfId="1" applyFont="1" applyFill="1"/>
    <xf numFmtId="0" fontId="10" fillId="0" borderId="0" xfId="0" applyFont="1" applyFill="1" applyBorder="1" applyAlignment="1">
      <alignment horizontal="right"/>
    </xf>
    <xf numFmtId="164" fontId="10" fillId="0" borderId="0" xfId="0" applyNumberFormat="1" applyFont="1" applyFill="1" applyBorder="1" applyAlignment="1">
      <alignment horizontal="right"/>
    </xf>
    <xf numFmtId="164" fontId="10" fillId="0" borderId="0" xfId="0" applyNumberFormat="1" applyFont="1" applyFill="1" applyBorder="1"/>
    <xf numFmtId="0" fontId="11" fillId="0" borderId="0" xfId="0" applyFont="1" applyFill="1" applyBorder="1" applyAlignment="1">
      <alignment horizontal="right"/>
    </xf>
    <xf numFmtId="14" fontId="5" fillId="0" borderId="0" xfId="1" applyNumberFormat="1" applyFont="1" applyFill="1" applyAlignment="1">
      <alignment horizontal="center" wrapText="1"/>
    </xf>
    <xf numFmtId="44" fontId="2" fillId="0" borderId="0" xfId="1" applyFont="1" applyFill="1"/>
    <xf numFmtId="164" fontId="0" fillId="0" borderId="0" xfId="1" applyNumberFormat="1" applyFont="1" applyFill="1" applyAlignment="1">
      <alignment horizontal="right"/>
    </xf>
    <xf numFmtId="44" fontId="5" fillId="0" borderId="0" xfId="1" applyFont="1" applyFill="1" applyAlignment="1">
      <alignment horizontal="center" wrapText="1"/>
    </xf>
    <xf numFmtId="164" fontId="0" fillId="0" borderId="0" xfId="0" applyNumberFormat="1" applyFont="1" applyFill="1" applyAlignment="1"/>
    <xf numFmtId="0" fontId="0" fillId="0" borderId="0" xfId="0" applyFont="1" applyFill="1" applyAlignment="1"/>
    <xf numFmtId="44" fontId="0" fillId="0" borderId="0" xfId="0" applyNumberFormat="1" applyFont="1" applyFill="1" applyAlignment="1">
      <alignment horizontal="center"/>
    </xf>
    <xf numFmtId="164" fontId="2" fillId="0" borderId="0" xfId="0" applyNumberFormat="1" applyFont="1" applyFill="1"/>
    <xf numFmtId="164" fontId="2" fillId="0" borderId="0" xfId="0" applyNumberFormat="1" applyFont="1" applyFill="1" applyAlignment="1">
      <alignment horizontal="right"/>
    </xf>
    <xf numFmtId="44" fontId="2" fillId="0" borderId="0" xfId="1" applyFont="1" applyFill="1" applyAlignment="1">
      <alignment horizontal="right"/>
    </xf>
    <xf numFmtId="0" fontId="2" fillId="0" borderId="0" xfId="0" applyFont="1" applyFill="1" applyAlignment="1">
      <alignment horizontal="right"/>
    </xf>
    <xf numFmtId="0" fontId="10" fillId="0" borderId="5" xfId="0" applyFont="1" applyFill="1" applyBorder="1" applyAlignment="1">
      <alignment horizontal="right"/>
    </xf>
    <xf numFmtId="0" fontId="9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2" fillId="0" borderId="0" xfId="0" applyFont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2" fillId="0" borderId="8" xfId="0" applyFont="1" applyBorder="1" applyAlignment="1">
      <alignment horizontal="left"/>
    </xf>
    <xf numFmtId="0" fontId="5" fillId="0" borderId="0" xfId="0" applyFont="1" applyAlignment="1">
      <alignment horizontal="center"/>
    </xf>
    <xf numFmtId="0" fontId="5" fillId="0" borderId="0" xfId="0" applyFont="1" applyFill="1" applyAlignment="1">
      <alignment horizontal="center"/>
    </xf>
    <xf numFmtId="0" fontId="0" fillId="0" borderId="0" xfId="0" applyFont="1" applyFill="1" applyAlignment="1">
      <alignment horizontal="center"/>
    </xf>
    <xf numFmtId="10" fontId="2" fillId="0" borderId="9" xfId="0" applyNumberFormat="1" applyFont="1" applyBorder="1" applyAlignment="1">
      <alignment horizontal="left"/>
    </xf>
    <xf numFmtId="10" fontId="2" fillId="0" borderId="0" xfId="0" applyNumberFormat="1" applyFont="1" applyAlignment="1">
      <alignment horizontal="left"/>
    </xf>
    <xf numFmtId="0" fontId="2" fillId="0" borderId="0" xfId="0" applyNumberFormat="1" applyFont="1" applyBorder="1" applyAlignment="1">
      <alignment horizontal="left"/>
    </xf>
    <xf numFmtId="3" fontId="0" fillId="0" borderId="9" xfId="0" applyNumberFormat="1" applyFont="1" applyBorder="1" applyAlignment="1">
      <alignment horizontal="left"/>
    </xf>
    <xf numFmtId="3" fontId="0" fillId="0" borderId="0" xfId="0" applyNumberFormat="1" applyFont="1" applyBorder="1" applyAlignment="1">
      <alignment horizontal="left"/>
    </xf>
    <xf numFmtId="9" fontId="0" fillId="0" borderId="9" xfId="2" applyFont="1" applyBorder="1" applyAlignment="1">
      <alignment horizontal="center"/>
    </xf>
    <xf numFmtId="9" fontId="0" fillId="0" borderId="0" xfId="2" applyFont="1" applyBorder="1" applyAlignment="1">
      <alignment horizontal="center"/>
    </xf>
    <xf numFmtId="164" fontId="0" fillId="0" borderId="0" xfId="0" applyNumberFormat="1" applyFont="1" applyAlignment="1">
      <alignment horizontal="center"/>
    </xf>
    <xf numFmtId="10" fontId="0" fillId="0" borderId="0" xfId="0" applyNumberFormat="1" applyFont="1" applyBorder="1" applyAlignment="1">
      <alignment horizontal="left"/>
    </xf>
    <xf numFmtId="10" fontId="0" fillId="0" borderId="0" xfId="0" applyNumberFormat="1" applyFont="1" applyAlignment="1">
      <alignment horizontal="left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4"/>
  <sheetViews>
    <sheetView zoomScaleNormal="100" workbookViewId="0">
      <selection activeCell="N11" sqref="N11"/>
    </sheetView>
  </sheetViews>
  <sheetFormatPr defaultColWidth="9.140625" defaultRowHeight="15" x14ac:dyDescent="0.25"/>
  <cols>
    <col min="1" max="1" width="19.85546875" style="7" bestFit="1" customWidth="1"/>
    <col min="2" max="2" width="12.5703125" style="8" bestFit="1" customWidth="1"/>
    <col min="3" max="3" width="2.140625" style="8" customWidth="1"/>
    <col min="4" max="4" width="12.5703125" style="8" bestFit="1" customWidth="1"/>
    <col min="5" max="5" width="1.42578125" style="8" customWidth="1"/>
    <col min="6" max="6" width="12.5703125" style="8" bestFit="1" customWidth="1"/>
    <col min="7" max="7" width="1.7109375" style="1" customWidth="1"/>
    <col min="8" max="8" width="12.5703125" style="8" bestFit="1" customWidth="1"/>
    <col min="9" max="9" width="1.7109375" style="1" customWidth="1"/>
    <col min="10" max="10" width="12.5703125" style="162" bestFit="1" customWidth="1"/>
    <col min="11" max="11" width="1.42578125" style="1" customWidth="1"/>
    <col min="12" max="12" width="12.5703125" style="161" bestFit="1" customWidth="1"/>
    <col min="13" max="13" width="1.5703125" style="161" customWidth="1"/>
    <col min="14" max="14" width="12.5703125" style="205" bestFit="1" customWidth="1"/>
    <col min="15" max="15" width="12.5703125" style="1" bestFit="1" customWidth="1"/>
    <col min="16" max="16384" width="9.140625" style="1"/>
  </cols>
  <sheetData>
    <row r="1" spans="1:15" s="100" customFormat="1" ht="18.75" x14ac:dyDescent="0.3">
      <c r="A1" s="237" t="s">
        <v>159</v>
      </c>
      <c r="B1" s="237"/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237"/>
      <c r="N1" s="237"/>
      <c r="O1" s="237"/>
    </row>
    <row r="2" spans="1:15" ht="15.75" x14ac:dyDescent="0.25">
      <c r="A2" s="238" t="s">
        <v>133</v>
      </c>
      <c r="B2" s="238"/>
      <c r="C2" s="238"/>
      <c r="D2" s="238"/>
      <c r="E2" s="238"/>
      <c r="F2" s="238"/>
      <c r="G2" s="238"/>
      <c r="H2" s="238"/>
      <c r="I2" s="238"/>
      <c r="J2" s="238"/>
      <c r="K2" s="238"/>
      <c r="L2" s="238"/>
      <c r="M2" s="238"/>
      <c r="N2" s="238"/>
      <c r="O2" s="238"/>
    </row>
    <row r="3" spans="1:15" s="3" customFormat="1" x14ac:dyDescent="0.25">
      <c r="A3" s="2"/>
      <c r="B3" s="4"/>
      <c r="C3" s="4"/>
      <c r="D3" s="4"/>
      <c r="E3" s="4"/>
      <c r="F3" s="4"/>
      <c r="G3" s="5"/>
      <c r="H3" s="4"/>
      <c r="J3" s="205"/>
      <c r="N3" s="205"/>
    </row>
    <row r="4" spans="1:15" s="3" customFormat="1" x14ac:dyDescent="0.25">
      <c r="A4" s="2" t="s">
        <v>0</v>
      </c>
      <c r="B4" s="6">
        <v>2010</v>
      </c>
      <c r="C4" s="4"/>
      <c r="D4" s="6">
        <v>2011</v>
      </c>
      <c r="E4" s="6"/>
      <c r="F4" s="6">
        <v>2012</v>
      </c>
      <c r="G4" s="5"/>
      <c r="H4" s="6">
        <v>2013</v>
      </c>
      <c r="J4" s="185">
        <v>2014</v>
      </c>
      <c r="L4" s="3">
        <v>2015</v>
      </c>
      <c r="N4" s="185">
        <v>2016</v>
      </c>
    </row>
    <row r="5" spans="1:15" x14ac:dyDescent="0.25">
      <c r="D5" s="1"/>
      <c r="E5" s="1"/>
      <c r="G5" s="9"/>
      <c r="H5" s="4"/>
      <c r="N5" s="205" t="s">
        <v>108</v>
      </c>
    </row>
    <row r="6" spans="1:15" x14ac:dyDescent="0.25">
      <c r="A6" s="7" t="s">
        <v>1</v>
      </c>
      <c r="B6" s="162">
        <v>4043.81</v>
      </c>
      <c r="C6" s="162"/>
      <c r="D6" s="162">
        <v>3429.3</v>
      </c>
      <c r="E6" s="162"/>
      <c r="F6" s="162">
        <v>5761.8</v>
      </c>
      <c r="G6" s="162"/>
      <c r="H6" s="162">
        <v>6943.13</v>
      </c>
      <c r="J6" s="207">
        <v>1730.63</v>
      </c>
      <c r="K6" s="10"/>
      <c r="L6" s="159">
        <v>4225.3</v>
      </c>
      <c r="M6" s="159"/>
      <c r="N6" s="205">
        <v>4500</v>
      </c>
    </row>
    <row r="7" spans="1:15" x14ac:dyDescent="0.25">
      <c r="A7" s="7" t="s">
        <v>2</v>
      </c>
      <c r="B7" s="162">
        <v>1400</v>
      </c>
      <c r="C7" s="162"/>
      <c r="D7" s="162">
        <v>1400</v>
      </c>
      <c r="E7" s="162"/>
      <c r="F7" s="162">
        <v>0</v>
      </c>
      <c r="G7" s="162"/>
      <c r="H7" s="162">
        <v>0</v>
      </c>
      <c r="K7" s="108"/>
      <c r="L7" s="159"/>
      <c r="M7" s="159"/>
    </row>
    <row r="8" spans="1:15" x14ac:dyDescent="0.25">
      <c r="A8" s="7" t="s">
        <v>3</v>
      </c>
      <c r="B8" s="162">
        <v>200940.83</v>
      </c>
      <c r="C8" s="162"/>
      <c r="D8" s="162">
        <v>225331.42</v>
      </c>
      <c r="E8" s="162"/>
      <c r="F8" s="162">
        <v>142385.32</v>
      </c>
      <c r="G8" s="162"/>
      <c r="H8" s="162">
        <v>114945.34</v>
      </c>
      <c r="J8" s="162">
        <v>104430.32</v>
      </c>
      <c r="K8" s="11"/>
      <c r="L8" s="160">
        <v>96592.72</v>
      </c>
      <c r="M8" s="160"/>
      <c r="N8" s="205">
        <v>103000</v>
      </c>
    </row>
    <row r="9" spans="1:15" s="101" customFormat="1" x14ac:dyDescent="0.25">
      <c r="A9" s="7" t="s">
        <v>119</v>
      </c>
      <c r="B9" s="162"/>
      <c r="C9" s="162"/>
      <c r="D9" s="162"/>
      <c r="E9" s="162"/>
      <c r="F9" s="162"/>
      <c r="G9" s="162"/>
      <c r="H9" s="162"/>
      <c r="J9" s="162">
        <v>1957.47</v>
      </c>
      <c r="K9" s="108"/>
      <c r="L9" s="159">
        <v>6783.71</v>
      </c>
      <c r="M9" s="159"/>
      <c r="N9" s="205">
        <v>3000</v>
      </c>
    </row>
    <row r="10" spans="1:15" s="141" customFormat="1" x14ac:dyDescent="0.25">
      <c r="A10" s="140" t="s">
        <v>120</v>
      </c>
      <c r="B10" s="162"/>
      <c r="C10" s="162"/>
      <c r="D10" s="162"/>
      <c r="E10" s="162"/>
      <c r="F10" s="162"/>
      <c r="G10" s="162"/>
      <c r="H10" s="162"/>
      <c r="J10" s="162"/>
      <c r="K10" s="140"/>
      <c r="L10" s="159">
        <v>74325.69</v>
      </c>
      <c r="M10" s="159"/>
      <c r="N10" s="205">
        <v>25000</v>
      </c>
      <c r="O10" s="204"/>
    </row>
    <row r="11" spans="1:15" s="161" customFormat="1" x14ac:dyDescent="0.25">
      <c r="A11" s="140" t="s">
        <v>150</v>
      </c>
      <c r="B11" s="162"/>
      <c r="C11" s="162"/>
      <c r="D11" s="162"/>
      <c r="E11" s="162"/>
      <c r="F11" s="162"/>
      <c r="G11" s="162"/>
      <c r="H11" s="162"/>
      <c r="J11" s="162"/>
      <c r="K11" s="140"/>
      <c r="L11" s="159">
        <v>70000</v>
      </c>
      <c r="M11" s="159"/>
      <c r="N11" s="205">
        <v>35000</v>
      </c>
    </row>
    <row r="12" spans="1:15" x14ac:dyDescent="0.25">
      <c r="A12" s="7" t="s">
        <v>110</v>
      </c>
      <c r="B12" s="162"/>
      <c r="C12" s="162"/>
      <c r="D12" s="162"/>
      <c r="E12" s="162"/>
      <c r="F12" s="162"/>
      <c r="G12" s="162"/>
      <c r="H12" s="162"/>
      <c r="J12" s="162">
        <v>2416.4699999999998</v>
      </c>
      <c r="K12" s="11"/>
      <c r="L12" s="160">
        <v>6570</v>
      </c>
      <c r="M12" s="160"/>
      <c r="N12" s="205">
        <v>10000</v>
      </c>
    </row>
    <row r="13" spans="1:15" x14ac:dyDescent="0.25">
      <c r="A13" s="7" t="s">
        <v>5</v>
      </c>
      <c r="B13" s="162">
        <v>58432.69</v>
      </c>
      <c r="C13" s="162"/>
      <c r="D13" s="162">
        <v>55921.13</v>
      </c>
      <c r="E13" s="162"/>
      <c r="F13" s="162">
        <v>23000</v>
      </c>
      <c r="G13" s="162"/>
      <c r="H13" s="162">
        <v>21400</v>
      </c>
      <c r="J13" s="162">
        <v>23400</v>
      </c>
      <c r="K13" s="11"/>
      <c r="L13" s="160">
        <v>23400</v>
      </c>
      <c r="M13" s="160"/>
      <c r="N13" s="205">
        <v>25700</v>
      </c>
    </row>
    <row r="14" spans="1:15" x14ac:dyDescent="0.25">
      <c r="A14" s="7" t="s">
        <v>6</v>
      </c>
      <c r="B14" s="162">
        <v>139630.81</v>
      </c>
      <c r="C14" s="162"/>
      <c r="D14" s="162">
        <v>147760.69</v>
      </c>
      <c r="E14" s="162"/>
      <c r="F14" s="163">
        <v>143511.32</v>
      </c>
      <c r="G14" s="162"/>
      <c r="H14" s="162">
        <v>110869.5</v>
      </c>
      <c r="I14" s="10"/>
      <c r="J14" s="207">
        <v>139983.32</v>
      </c>
      <c r="K14" s="11"/>
      <c r="L14" s="160">
        <v>116540.79</v>
      </c>
      <c r="M14" s="160"/>
      <c r="N14" s="205">
        <v>120000</v>
      </c>
    </row>
    <row r="15" spans="1:15" x14ac:dyDescent="0.25">
      <c r="A15" s="7" t="s">
        <v>7</v>
      </c>
      <c r="B15" s="162"/>
      <c r="C15" s="162"/>
      <c r="D15" s="162"/>
      <c r="E15" s="162"/>
      <c r="F15" s="163"/>
      <c r="G15" s="162"/>
      <c r="H15" s="162">
        <v>1500</v>
      </c>
      <c r="I15" s="10"/>
      <c r="J15" s="162">
        <v>0</v>
      </c>
      <c r="K15" s="108"/>
      <c r="L15" s="159">
        <v>0</v>
      </c>
      <c r="M15" s="159"/>
      <c r="N15" s="205">
        <v>0</v>
      </c>
    </row>
    <row r="16" spans="1:15" s="101" customFormat="1" x14ac:dyDescent="0.25">
      <c r="A16" s="7" t="s">
        <v>36</v>
      </c>
      <c r="B16" s="162"/>
      <c r="C16" s="162"/>
      <c r="D16" s="162"/>
      <c r="E16" s="162"/>
      <c r="F16" s="163"/>
      <c r="G16" s="162"/>
      <c r="H16" s="162"/>
      <c r="I16" s="10"/>
      <c r="J16" s="162">
        <v>205.95</v>
      </c>
      <c r="K16" s="108"/>
      <c r="L16" s="159">
        <v>0</v>
      </c>
      <c r="M16" s="159"/>
      <c r="N16" s="205">
        <v>0</v>
      </c>
    </row>
    <row r="17" spans="1:16" x14ac:dyDescent="0.25">
      <c r="A17" s="7" t="s">
        <v>8</v>
      </c>
      <c r="B17" s="162">
        <v>5786.82</v>
      </c>
      <c r="C17" s="162"/>
      <c r="D17" s="162">
        <v>8664.81</v>
      </c>
      <c r="E17" s="162"/>
      <c r="F17" s="162">
        <v>7846.08</v>
      </c>
      <c r="G17" s="162"/>
      <c r="H17" s="162">
        <v>5789.2</v>
      </c>
      <c r="J17" s="162">
        <v>6677.16</v>
      </c>
      <c r="K17" s="108"/>
      <c r="L17" s="159">
        <v>6855.85</v>
      </c>
      <c r="M17" s="159"/>
      <c r="N17" s="205">
        <v>7000</v>
      </c>
    </row>
    <row r="18" spans="1:16" x14ac:dyDescent="0.25">
      <c r="A18" s="7" t="s">
        <v>9</v>
      </c>
      <c r="B18" s="162">
        <v>10899.54</v>
      </c>
      <c r="C18" s="162"/>
      <c r="D18" s="162">
        <v>12826.57</v>
      </c>
      <c r="E18" s="162"/>
      <c r="F18" s="162">
        <v>11861.54</v>
      </c>
      <c r="G18" s="162"/>
      <c r="H18" s="162">
        <v>12479.03</v>
      </c>
      <c r="J18" s="162">
        <v>14046.05</v>
      </c>
      <c r="K18" s="11"/>
      <c r="L18" s="160">
        <v>8185.59</v>
      </c>
      <c r="M18" s="160"/>
      <c r="N18" s="205">
        <v>8500</v>
      </c>
    </row>
    <row r="19" spans="1:16" x14ac:dyDescent="0.25">
      <c r="A19" s="7" t="s">
        <v>10</v>
      </c>
      <c r="B19" s="162">
        <v>20160</v>
      </c>
      <c r="C19" s="162"/>
      <c r="D19" s="162">
        <v>22680</v>
      </c>
      <c r="E19" s="162"/>
      <c r="F19" s="162">
        <v>31322.09</v>
      </c>
      <c r="G19" s="162"/>
      <c r="H19" s="162">
        <v>26635.65</v>
      </c>
      <c r="J19" s="162">
        <v>30038.5</v>
      </c>
      <c r="K19" s="11"/>
      <c r="L19" s="160">
        <v>27601.7</v>
      </c>
      <c r="M19" s="160"/>
      <c r="N19" s="205">
        <v>32600</v>
      </c>
    </row>
    <row r="20" spans="1:16" x14ac:dyDescent="0.25">
      <c r="A20" s="7" t="s">
        <v>11</v>
      </c>
      <c r="B20" s="162">
        <v>13545</v>
      </c>
      <c r="C20" s="162"/>
      <c r="D20" s="162">
        <v>14126</v>
      </c>
      <c r="E20" s="162"/>
      <c r="F20" s="162">
        <v>14843.5</v>
      </c>
      <c r="G20" s="162"/>
      <c r="H20" s="162">
        <v>15887</v>
      </c>
      <c r="J20" s="162">
        <v>18755</v>
      </c>
      <c r="K20" s="11"/>
      <c r="L20" s="160">
        <v>20000</v>
      </c>
      <c r="M20" s="160"/>
      <c r="N20" s="205">
        <v>20000</v>
      </c>
    </row>
    <row r="21" spans="1:16" x14ac:dyDescent="0.25">
      <c r="A21" s="7" t="s">
        <v>12</v>
      </c>
      <c r="B21" s="162">
        <v>6390</v>
      </c>
      <c r="C21" s="162"/>
      <c r="D21" s="162">
        <v>6390</v>
      </c>
      <c r="E21" s="162"/>
      <c r="F21" s="162">
        <v>6837.3</v>
      </c>
      <c r="G21" s="162"/>
      <c r="H21" s="162">
        <v>6390</v>
      </c>
      <c r="J21" s="162">
        <v>6390</v>
      </c>
      <c r="K21" s="108"/>
      <c r="L21" s="159">
        <v>6390</v>
      </c>
      <c r="M21" s="159"/>
      <c r="N21" s="205">
        <v>7300</v>
      </c>
    </row>
    <row r="22" spans="1:16" x14ac:dyDescent="0.25">
      <c r="A22" s="7" t="s">
        <v>13</v>
      </c>
      <c r="B22" s="162">
        <v>4675</v>
      </c>
      <c r="C22" s="162"/>
      <c r="D22" s="162">
        <v>4825</v>
      </c>
      <c r="E22" s="162"/>
      <c r="F22" s="162">
        <v>2410</v>
      </c>
      <c r="G22" s="162"/>
      <c r="H22" s="162">
        <v>1760</v>
      </c>
      <c r="J22" s="162">
        <v>2150</v>
      </c>
      <c r="K22" s="108"/>
      <c r="L22" s="159">
        <v>2860</v>
      </c>
      <c r="M22" s="159"/>
      <c r="N22" s="205">
        <v>3000</v>
      </c>
    </row>
    <row r="23" spans="1:16" x14ac:dyDescent="0.25">
      <c r="A23" s="7" t="s">
        <v>14</v>
      </c>
      <c r="B23" s="162">
        <v>56363.55</v>
      </c>
      <c r="C23" s="162"/>
      <c r="D23" s="162">
        <v>77262.36</v>
      </c>
      <c r="E23" s="162"/>
      <c r="F23" s="162">
        <v>81910.5</v>
      </c>
      <c r="G23" s="162"/>
      <c r="H23" s="162">
        <v>87347.25</v>
      </c>
      <c r="J23" s="162">
        <v>79136.52</v>
      </c>
      <c r="K23" s="11"/>
      <c r="L23" s="160">
        <v>77248.100000000006</v>
      </c>
      <c r="M23" s="160"/>
      <c r="N23" s="205">
        <v>79000</v>
      </c>
    </row>
    <row r="24" spans="1:16" x14ac:dyDescent="0.25">
      <c r="A24" s="7" t="s">
        <v>15</v>
      </c>
      <c r="B24" s="162">
        <v>28513.95</v>
      </c>
      <c r="C24" s="162"/>
      <c r="D24" s="162">
        <v>16951.91</v>
      </c>
      <c r="E24" s="162"/>
      <c r="F24" s="162">
        <v>13538.87</v>
      </c>
      <c r="G24" s="162"/>
      <c r="H24" s="162">
        <v>9376.2900000000009</v>
      </c>
      <c r="I24" s="11"/>
      <c r="J24" s="162">
        <v>16194</v>
      </c>
      <c r="K24" s="11"/>
      <c r="L24" s="160">
        <v>18428.060000000001</v>
      </c>
      <c r="M24" s="160"/>
      <c r="N24" s="210">
        <v>20000</v>
      </c>
      <c r="O24" s="11"/>
    </row>
    <row r="25" spans="1:16" s="161" customFormat="1" x14ac:dyDescent="0.25">
      <c r="A25" s="198" t="s">
        <v>145</v>
      </c>
      <c r="B25" s="162"/>
      <c r="C25" s="162"/>
      <c r="D25" s="162"/>
      <c r="E25" s="162"/>
      <c r="F25" s="162"/>
      <c r="G25" s="162"/>
      <c r="H25" s="162">
        <v>4890</v>
      </c>
      <c r="I25" s="11"/>
      <c r="J25" s="162">
        <v>8840</v>
      </c>
      <c r="K25" s="11"/>
      <c r="L25" s="160">
        <v>9154</v>
      </c>
      <c r="M25" s="160"/>
      <c r="N25" s="210">
        <v>9200</v>
      </c>
      <c r="O25" s="11"/>
    </row>
    <row r="26" spans="1:16" x14ac:dyDescent="0.25">
      <c r="A26" s="7" t="s">
        <v>16</v>
      </c>
      <c r="B26" s="162">
        <v>3785.56</v>
      </c>
      <c r="C26" s="162"/>
      <c r="D26" s="162">
        <v>3357.95</v>
      </c>
      <c r="E26" s="162"/>
      <c r="F26" s="162">
        <v>2457.5700000000002</v>
      </c>
      <c r="G26" s="162"/>
      <c r="H26" s="162">
        <v>2317.98</v>
      </c>
      <c r="J26" s="162">
        <v>6258.19</v>
      </c>
      <c r="K26" s="11"/>
      <c r="L26" s="160">
        <v>6797.91</v>
      </c>
      <c r="M26" s="160"/>
      <c r="N26" s="205">
        <v>6800</v>
      </c>
    </row>
    <row r="27" spans="1:16" x14ac:dyDescent="0.25">
      <c r="A27" s="7" t="s">
        <v>17</v>
      </c>
      <c r="B27" s="162">
        <v>3920.91</v>
      </c>
      <c r="C27" s="162"/>
      <c r="D27" s="162">
        <v>2662.61</v>
      </c>
      <c r="E27" s="162"/>
      <c r="F27" s="162">
        <v>2195.56</v>
      </c>
      <c r="G27" s="162"/>
      <c r="H27" s="162">
        <v>2671.58</v>
      </c>
      <c r="J27" s="162">
        <v>2526.39</v>
      </c>
      <c r="K27" s="108"/>
      <c r="L27" s="159">
        <v>3827.63</v>
      </c>
      <c r="M27" s="159"/>
      <c r="N27" s="205">
        <v>3900</v>
      </c>
    </row>
    <row r="28" spans="1:16" x14ac:dyDescent="0.25">
      <c r="A28" s="7" t="s">
        <v>18</v>
      </c>
      <c r="B28" s="162">
        <v>0</v>
      </c>
      <c r="C28" s="162"/>
      <c r="D28" s="162">
        <v>3690.9</v>
      </c>
      <c r="E28" s="162"/>
      <c r="F28" s="162">
        <v>2427.35</v>
      </c>
      <c r="G28" s="162"/>
      <c r="H28" s="162">
        <v>2282.89</v>
      </c>
      <c r="J28" s="162">
        <v>5458.88</v>
      </c>
      <c r="K28" s="11"/>
      <c r="L28" s="160">
        <v>4345.49</v>
      </c>
      <c r="M28" s="160"/>
      <c r="N28" s="205">
        <v>5000</v>
      </c>
    </row>
    <row r="29" spans="1:16" x14ac:dyDescent="0.25">
      <c r="A29" s="7" t="s">
        <v>149</v>
      </c>
      <c r="B29" s="162"/>
      <c r="C29" s="162"/>
      <c r="D29" s="162"/>
      <c r="E29" s="162"/>
      <c r="F29" s="162"/>
      <c r="G29" s="162"/>
      <c r="H29" s="162">
        <v>312</v>
      </c>
      <c r="J29" s="162">
        <v>351</v>
      </c>
      <c r="K29" s="108"/>
      <c r="L29" s="159">
        <v>234</v>
      </c>
      <c r="M29" s="159"/>
      <c r="N29" s="205">
        <v>400</v>
      </c>
    </row>
    <row r="30" spans="1:16" x14ac:dyDescent="0.25">
      <c r="A30" s="7" t="s">
        <v>19</v>
      </c>
      <c r="B30" s="162">
        <v>0</v>
      </c>
      <c r="C30" s="162"/>
      <c r="D30" s="162">
        <v>175</v>
      </c>
      <c r="E30" s="162"/>
      <c r="F30" s="162">
        <v>50</v>
      </c>
      <c r="G30" s="162"/>
      <c r="H30" s="162">
        <v>50</v>
      </c>
      <c r="J30" s="162">
        <v>215</v>
      </c>
      <c r="K30" s="108"/>
      <c r="L30" s="159">
        <v>50</v>
      </c>
      <c r="M30" s="159"/>
      <c r="N30" s="205">
        <v>200</v>
      </c>
    </row>
    <row r="31" spans="1:16" x14ac:dyDescent="0.25">
      <c r="A31" s="7" t="s">
        <v>20</v>
      </c>
      <c r="B31" s="162">
        <v>0</v>
      </c>
      <c r="C31" s="162"/>
      <c r="D31" s="162">
        <v>8229</v>
      </c>
      <c r="E31" s="162"/>
      <c r="F31" s="162">
        <v>0</v>
      </c>
      <c r="G31" s="162"/>
      <c r="H31" s="162">
        <v>0</v>
      </c>
      <c r="J31" s="162">
        <v>0</v>
      </c>
      <c r="K31" s="108"/>
      <c r="L31" s="159">
        <v>0</v>
      </c>
      <c r="M31" s="159"/>
      <c r="N31" s="205">
        <v>0</v>
      </c>
    </row>
    <row r="32" spans="1:16" x14ac:dyDescent="0.25">
      <c r="A32" s="7" t="s">
        <v>21</v>
      </c>
      <c r="B32" s="162"/>
      <c r="C32" s="162"/>
      <c r="D32" s="162"/>
      <c r="E32" s="162"/>
      <c r="F32" s="162"/>
      <c r="G32" s="162"/>
      <c r="H32" s="162">
        <v>2130</v>
      </c>
      <c r="J32" s="162">
        <v>2000</v>
      </c>
      <c r="K32" s="11"/>
      <c r="L32" s="160">
        <v>1597.5</v>
      </c>
      <c r="M32" s="160"/>
      <c r="N32" s="205">
        <v>15000</v>
      </c>
      <c r="O32" s="11"/>
      <c r="P32" s="11"/>
    </row>
    <row r="33" spans="1:17" s="101" customFormat="1" x14ac:dyDescent="0.25">
      <c r="A33" s="7" t="s">
        <v>107</v>
      </c>
      <c r="B33" s="162"/>
      <c r="C33" s="162"/>
      <c r="D33" s="162"/>
      <c r="E33" s="162"/>
      <c r="F33" s="162"/>
      <c r="G33" s="162"/>
      <c r="H33" s="162"/>
      <c r="J33" s="162">
        <v>33749.57</v>
      </c>
      <c r="K33" s="11"/>
      <c r="L33" s="160">
        <v>13845</v>
      </c>
      <c r="M33" s="160"/>
      <c r="N33" s="205">
        <v>15000</v>
      </c>
    </row>
    <row r="34" spans="1:17" x14ac:dyDescent="0.25">
      <c r="A34" s="7" t="s">
        <v>22</v>
      </c>
      <c r="B34" s="162"/>
      <c r="C34" s="162"/>
      <c r="D34" s="162"/>
      <c r="E34" s="162"/>
      <c r="F34" s="162">
        <v>11173.76</v>
      </c>
      <c r="G34" s="162"/>
      <c r="H34" s="162">
        <v>13915</v>
      </c>
      <c r="J34" s="162">
        <v>14216.3</v>
      </c>
      <c r="K34" s="108"/>
      <c r="L34" s="159">
        <v>19189.75</v>
      </c>
      <c r="M34" s="159"/>
      <c r="N34" s="205">
        <v>20000</v>
      </c>
    </row>
    <row r="35" spans="1:17" s="102" customFormat="1" x14ac:dyDescent="0.25">
      <c r="A35" s="7" t="s">
        <v>75</v>
      </c>
      <c r="B35" s="162"/>
      <c r="C35" s="162"/>
      <c r="D35" s="162"/>
      <c r="E35" s="162"/>
      <c r="F35" s="162"/>
      <c r="G35" s="162"/>
      <c r="H35" s="162"/>
      <c r="J35" s="162">
        <v>4051.26</v>
      </c>
      <c r="K35" s="11"/>
      <c r="L35" s="160">
        <v>8111.04</v>
      </c>
      <c r="M35" s="160"/>
      <c r="N35" s="205">
        <v>8200</v>
      </c>
    </row>
    <row r="36" spans="1:17" x14ac:dyDescent="0.25">
      <c r="A36" s="7" t="s">
        <v>140</v>
      </c>
      <c r="B36" s="162"/>
      <c r="C36" s="162"/>
      <c r="D36" s="162"/>
      <c r="E36" s="162"/>
      <c r="F36" s="162">
        <v>145</v>
      </c>
      <c r="G36" s="162"/>
      <c r="H36" s="162">
        <v>50</v>
      </c>
      <c r="J36" s="162">
        <v>295.01</v>
      </c>
      <c r="K36" s="108"/>
      <c r="L36" s="159"/>
      <c r="M36" s="159"/>
    </row>
    <row r="37" spans="1:17" x14ac:dyDescent="0.25">
      <c r="A37" s="7" t="s">
        <v>23</v>
      </c>
      <c r="B37" s="162">
        <v>93988.04</v>
      </c>
      <c r="C37" s="162"/>
      <c r="D37" s="162">
        <v>69069</v>
      </c>
      <c r="E37" s="162"/>
      <c r="F37" s="162">
        <v>65000</v>
      </c>
      <c r="G37" s="162"/>
      <c r="H37" s="162">
        <v>51615.040000000001</v>
      </c>
      <c r="J37" s="162">
        <v>61276.17</v>
      </c>
      <c r="K37" s="11"/>
      <c r="L37" s="160">
        <v>60750</v>
      </c>
      <c r="M37" s="160"/>
      <c r="N37" s="205">
        <v>63000</v>
      </c>
    </row>
    <row r="38" spans="1:17" x14ac:dyDescent="0.25">
      <c r="A38" s="7" t="s">
        <v>24</v>
      </c>
      <c r="B38" s="162">
        <v>7160</v>
      </c>
      <c r="C38" s="162"/>
      <c r="D38" s="162">
        <v>4000</v>
      </c>
      <c r="E38" s="162"/>
      <c r="F38" s="162">
        <v>3029.65</v>
      </c>
      <c r="G38" s="162"/>
      <c r="H38" s="162">
        <v>3481.09</v>
      </c>
      <c r="J38" s="162">
        <v>4000</v>
      </c>
      <c r="K38" s="108"/>
      <c r="L38" s="159">
        <v>0</v>
      </c>
      <c r="M38" s="159"/>
      <c r="N38" s="205">
        <v>1700</v>
      </c>
    </row>
    <row r="39" spans="1:17" x14ac:dyDescent="0.25">
      <c r="A39" s="7" t="s">
        <v>25</v>
      </c>
      <c r="B39" s="162">
        <v>101.08</v>
      </c>
      <c r="C39" s="162"/>
      <c r="D39" s="162">
        <v>374.24</v>
      </c>
      <c r="E39" s="162"/>
      <c r="F39" s="162"/>
      <c r="G39" s="162"/>
      <c r="H39" s="162">
        <v>-25</v>
      </c>
      <c r="J39" s="162">
        <v>24.51</v>
      </c>
      <c r="K39" s="108"/>
      <c r="L39" s="159">
        <v>0</v>
      </c>
      <c r="M39" s="159"/>
      <c r="N39" s="205">
        <v>100</v>
      </c>
    </row>
    <row r="40" spans="1:17" x14ac:dyDescent="0.25">
      <c r="A40" s="7" t="s">
        <v>26</v>
      </c>
      <c r="B40" s="162"/>
      <c r="C40" s="162"/>
      <c r="D40" s="162">
        <v>0</v>
      </c>
      <c r="E40" s="162"/>
      <c r="F40" s="162">
        <v>4941.72</v>
      </c>
      <c r="G40" s="162"/>
      <c r="H40" s="162">
        <v>6241.56</v>
      </c>
      <c r="J40" s="162">
        <v>6004.86</v>
      </c>
      <c r="K40" s="108"/>
      <c r="L40" s="159">
        <v>10993.81</v>
      </c>
      <c r="M40" s="159"/>
      <c r="N40" s="205">
        <v>12000</v>
      </c>
    </row>
    <row r="41" spans="1:17" x14ac:dyDescent="0.25">
      <c r="A41" s="7" t="s">
        <v>27</v>
      </c>
      <c r="B41" s="162">
        <v>16756.54</v>
      </c>
      <c r="C41" s="162"/>
      <c r="D41" s="162">
        <v>14231.71</v>
      </c>
      <c r="E41" s="162"/>
      <c r="F41" s="162">
        <v>2648.32</v>
      </c>
      <c r="G41" s="162"/>
      <c r="H41" s="162">
        <v>176.56</v>
      </c>
      <c r="J41" s="162">
        <v>805.59</v>
      </c>
      <c r="K41" s="108"/>
      <c r="L41" s="159">
        <v>50.1</v>
      </c>
      <c r="M41" s="159"/>
      <c r="N41" s="205">
        <v>500</v>
      </c>
    </row>
    <row r="42" spans="1:17" x14ac:dyDescent="0.25">
      <c r="A42" s="7" t="s">
        <v>148</v>
      </c>
      <c r="B42" s="162"/>
      <c r="C42" s="162"/>
      <c r="D42" s="162"/>
      <c r="E42" s="162"/>
      <c r="F42" s="162"/>
      <c r="G42" s="162"/>
      <c r="H42" s="162">
        <v>518.57000000000005</v>
      </c>
      <c r="J42" s="162">
        <v>613.36</v>
      </c>
      <c r="K42" s="108"/>
      <c r="L42" s="159">
        <v>387.51</v>
      </c>
      <c r="M42" s="159"/>
      <c r="N42" s="205">
        <v>500</v>
      </c>
    </row>
    <row r="43" spans="1:17" x14ac:dyDescent="0.25">
      <c r="A43" s="7" t="s">
        <v>29</v>
      </c>
      <c r="B43" s="162"/>
      <c r="C43" s="162"/>
      <c r="D43" s="162"/>
      <c r="E43" s="162"/>
      <c r="F43" s="162">
        <v>85</v>
      </c>
      <c r="G43" s="162"/>
      <c r="H43" s="162">
        <v>0</v>
      </c>
      <c r="J43" s="162">
        <v>0</v>
      </c>
      <c r="K43" s="108"/>
      <c r="L43" s="159">
        <v>0</v>
      </c>
      <c r="M43" s="159"/>
      <c r="N43" s="205">
        <v>0</v>
      </c>
    </row>
    <row r="44" spans="1:17" x14ac:dyDescent="0.25">
      <c r="A44" s="7" t="s">
        <v>67</v>
      </c>
      <c r="B44" s="162">
        <v>4809.0200000000004</v>
      </c>
      <c r="C44" s="162"/>
      <c r="D44" s="162">
        <v>3653.63</v>
      </c>
      <c r="E44" s="162"/>
      <c r="F44" s="162">
        <v>1605.16</v>
      </c>
      <c r="G44" s="162"/>
      <c r="H44" s="162">
        <v>1755.03</v>
      </c>
      <c r="J44" s="162">
        <v>340.88</v>
      </c>
      <c r="K44" s="108"/>
      <c r="L44" s="159">
        <v>0</v>
      </c>
      <c r="M44" s="159"/>
      <c r="N44" s="205">
        <v>0</v>
      </c>
    </row>
    <row r="45" spans="1:17" x14ac:dyDescent="0.25">
      <c r="A45" s="7" t="s">
        <v>30</v>
      </c>
      <c r="B45" s="162">
        <v>1400</v>
      </c>
      <c r="C45" s="162"/>
      <c r="D45" s="162">
        <v>348.53</v>
      </c>
      <c r="E45" s="162"/>
      <c r="F45" s="162"/>
      <c r="G45" s="162"/>
      <c r="H45" s="162">
        <v>0</v>
      </c>
      <c r="J45" s="162">
        <v>0</v>
      </c>
      <c r="K45" s="108"/>
      <c r="L45" s="159">
        <v>0</v>
      </c>
      <c r="M45" s="159"/>
      <c r="N45" s="205">
        <v>0</v>
      </c>
    </row>
    <row r="46" spans="1:17" x14ac:dyDescent="0.25">
      <c r="A46" s="7" t="s">
        <v>31</v>
      </c>
      <c r="B46" s="162"/>
      <c r="C46" s="162"/>
      <c r="D46" s="162"/>
      <c r="E46" s="162"/>
      <c r="F46" s="162"/>
      <c r="G46" s="162"/>
      <c r="H46" s="162">
        <v>0</v>
      </c>
      <c r="J46" s="162">
        <v>0</v>
      </c>
      <c r="K46" s="108"/>
      <c r="L46" s="159">
        <v>0</v>
      </c>
      <c r="M46" s="159"/>
      <c r="N46" s="205">
        <v>0</v>
      </c>
    </row>
    <row r="47" spans="1:17" x14ac:dyDescent="0.25">
      <c r="A47" s="7" t="s">
        <v>32</v>
      </c>
      <c r="B47" s="162">
        <v>61119</v>
      </c>
      <c r="C47" s="162"/>
      <c r="D47" s="162">
        <v>61025</v>
      </c>
      <c r="E47" s="162"/>
      <c r="F47" s="162">
        <v>63223.68</v>
      </c>
      <c r="G47" s="162"/>
      <c r="H47" s="162">
        <v>67730.75</v>
      </c>
      <c r="J47" s="162">
        <v>66012.5</v>
      </c>
      <c r="K47" s="11"/>
      <c r="L47" s="160">
        <v>69769.789999999994</v>
      </c>
      <c r="M47" s="160"/>
      <c r="N47" s="205">
        <v>73660</v>
      </c>
      <c r="Q47" s="1" t="s">
        <v>144</v>
      </c>
    </row>
    <row r="48" spans="1:17" x14ac:dyDescent="0.25">
      <c r="A48" s="7" t="s">
        <v>33</v>
      </c>
      <c r="B48" s="162">
        <v>72319.47</v>
      </c>
      <c r="C48" s="162"/>
      <c r="D48" s="162">
        <v>84649</v>
      </c>
      <c r="E48" s="162"/>
      <c r="F48" s="162">
        <v>78278.83</v>
      </c>
      <c r="G48" s="162"/>
      <c r="H48" s="162">
        <v>80605.77</v>
      </c>
      <c r="J48" s="162">
        <v>84178.08</v>
      </c>
      <c r="K48" s="11"/>
      <c r="L48" s="160">
        <v>99169.23</v>
      </c>
      <c r="M48" s="160"/>
      <c r="N48" s="205">
        <v>101000</v>
      </c>
    </row>
    <row r="49" spans="1:14" x14ac:dyDescent="0.25">
      <c r="B49" s="162"/>
      <c r="C49" s="162"/>
      <c r="D49" s="162"/>
      <c r="E49" s="162"/>
      <c r="F49" s="162"/>
      <c r="G49" s="162"/>
      <c r="H49" s="162"/>
      <c r="K49" s="108"/>
      <c r="L49" s="159"/>
      <c r="M49" s="159"/>
    </row>
    <row r="50" spans="1:14" x14ac:dyDescent="0.25">
      <c r="A50" s="7" t="s">
        <v>34</v>
      </c>
      <c r="B50" s="162">
        <f>SUM(B5:B49)</f>
        <v>816141.62</v>
      </c>
      <c r="C50" s="162"/>
      <c r="D50" s="162">
        <f>SUM(D5:D49)</f>
        <v>853035.76</v>
      </c>
      <c r="E50" s="162"/>
      <c r="F50" s="162">
        <f>SUM(F5:F49)</f>
        <v>722489.92</v>
      </c>
      <c r="G50" s="162"/>
      <c r="H50" s="162">
        <f>SUM(H5:H49)</f>
        <v>662041.21000000008</v>
      </c>
      <c r="J50" s="162">
        <f>SUM(J5:J49)</f>
        <v>748728.94</v>
      </c>
      <c r="K50" s="108"/>
      <c r="L50" s="109">
        <f>SUM(L5:L49)</f>
        <v>874280.27000000025</v>
      </c>
      <c r="M50" s="109"/>
      <c r="N50" s="4">
        <f>SUM(N5:N49)</f>
        <v>839760</v>
      </c>
    </row>
    <row r="51" spans="1:14" x14ac:dyDescent="0.25">
      <c r="C51" s="19"/>
      <c r="D51" s="1"/>
      <c r="E51" s="12"/>
      <c r="H51" s="4"/>
      <c r="J51" s="208"/>
      <c r="K51" s="108"/>
      <c r="L51" s="201"/>
      <c r="M51" s="201"/>
      <c r="N51" s="211"/>
    </row>
    <row r="52" spans="1:14" x14ac:dyDescent="0.25">
      <c r="B52" s="13"/>
      <c r="C52" s="13"/>
      <c r="D52" s="14"/>
      <c r="E52" s="14"/>
      <c r="J52" s="208"/>
      <c r="K52" s="108"/>
      <c r="L52" s="201"/>
      <c r="M52" s="201"/>
    </row>
    <row r="53" spans="1:14" x14ac:dyDescent="0.25">
      <c r="B53" s="13"/>
      <c r="C53" s="13"/>
      <c r="D53" s="13"/>
      <c r="E53" s="13"/>
      <c r="K53" s="108"/>
      <c r="L53" s="201"/>
      <c r="M53" s="201"/>
    </row>
    <row r="54" spans="1:14" x14ac:dyDescent="0.25">
      <c r="B54" s="13"/>
      <c r="C54" s="13"/>
      <c r="D54" s="15"/>
      <c r="E54" s="15"/>
      <c r="K54" s="108"/>
      <c r="L54" s="201"/>
      <c r="M54" s="201"/>
    </row>
    <row r="55" spans="1:14" x14ac:dyDescent="0.25">
      <c r="B55" s="13"/>
      <c r="C55" s="13"/>
      <c r="D55" s="13"/>
      <c r="E55" s="13"/>
      <c r="K55" s="108"/>
      <c r="L55" s="201"/>
      <c r="M55" s="201"/>
    </row>
    <row r="56" spans="1:14" x14ac:dyDescent="0.25">
      <c r="A56" s="16"/>
      <c r="B56" s="13"/>
      <c r="C56" s="13"/>
      <c r="D56" s="17"/>
      <c r="E56" s="17"/>
      <c r="K56" s="108"/>
      <c r="L56" s="201"/>
      <c r="M56" s="201"/>
    </row>
    <row r="57" spans="1:14" x14ac:dyDescent="0.25">
      <c r="A57" s="18"/>
      <c r="B57" s="13"/>
      <c r="C57" s="13"/>
      <c r="D57" s="17"/>
      <c r="E57" s="17"/>
      <c r="K57" s="108"/>
      <c r="L57" s="201"/>
      <c r="M57" s="201"/>
    </row>
    <row r="58" spans="1:14" x14ac:dyDescent="0.25">
      <c r="A58" s="18"/>
      <c r="B58" s="13"/>
      <c r="C58" s="13"/>
      <c r="D58" s="17"/>
      <c r="E58" s="17"/>
      <c r="K58" s="108"/>
      <c r="L58" s="201"/>
      <c r="M58" s="201"/>
    </row>
    <row r="59" spans="1:14" x14ac:dyDescent="0.25">
      <c r="A59" s="18"/>
      <c r="B59" s="13"/>
      <c r="C59" s="13"/>
      <c r="D59" s="17"/>
      <c r="E59" s="13"/>
      <c r="K59" s="108"/>
      <c r="L59" s="201"/>
      <c r="M59" s="201"/>
    </row>
    <row r="60" spans="1:14" x14ac:dyDescent="0.25">
      <c r="A60" s="18"/>
      <c r="B60" s="13"/>
      <c r="C60" s="13"/>
      <c r="D60" s="13"/>
      <c r="E60" s="13"/>
      <c r="K60" s="108"/>
      <c r="L60" s="201"/>
      <c r="M60" s="201"/>
    </row>
    <row r="61" spans="1:14" x14ac:dyDescent="0.25">
      <c r="A61" s="18"/>
      <c r="B61" s="13"/>
      <c r="C61" s="13"/>
      <c r="D61" s="13"/>
      <c r="E61" s="13"/>
      <c r="K61" s="108"/>
      <c r="L61" s="201"/>
      <c r="M61" s="201"/>
    </row>
    <row r="62" spans="1:14" x14ac:dyDescent="0.25">
      <c r="A62" s="18"/>
      <c r="B62" s="13"/>
      <c r="C62" s="13"/>
      <c r="D62" s="13"/>
      <c r="E62" s="13"/>
      <c r="K62" s="108"/>
      <c r="L62" s="201"/>
      <c r="M62" s="201"/>
    </row>
    <row r="63" spans="1:14" x14ac:dyDescent="0.25">
      <c r="A63" s="18"/>
      <c r="B63" s="13"/>
      <c r="C63" s="13"/>
      <c r="D63" s="13"/>
      <c r="E63" s="13"/>
      <c r="K63" s="108"/>
      <c r="L63" s="201"/>
      <c r="M63" s="201"/>
    </row>
    <row r="64" spans="1:14" x14ac:dyDescent="0.25">
      <c r="A64" s="18"/>
      <c r="B64" s="13"/>
      <c r="C64" s="13"/>
      <c r="D64" s="13"/>
      <c r="E64" s="13"/>
      <c r="K64" s="108"/>
      <c r="L64" s="201"/>
      <c r="M64" s="201"/>
    </row>
    <row r="65" spans="1:13" x14ac:dyDescent="0.25">
      <c r="A65" s="18"/>
      <c r="B65" s="13"/>
      <c r="C65" s="13"/>
      <c r="D65" s="13"/>
      <c r="E65" s="13"/>
      <c r="F65" s="1"/>
      <c r="H65" s="1"/>
      <c r="K65" s="108"/>
      <c r="L65" s="201"/>
      <c r="M65" s="201"/>
    </row>
    <row r="66" spans="1:13" x14ac:dyDescent="0.25">
      <c r="A66" s="18"/>
      <c r="B66" s="13"/>
      <c r="C66" s="13"/>
      <c r="D66" s="13"/>
      <c r="E66" s="13"/>
      <c r="F66" s="1"/>
      <c r="H66" s="1"/>
      <c r="K66" s="108"/>
      <c r="L66" s="201"/>
      <c r="M66" s="201"/>
    </row>
    <row r="67" spans="1:13" x14ac:dyDescent="0.25">
      <c r="A67" s="18"/>
      <c r="B67" s="13"/>
      <c r="C67" s="13"/>
      <c r="D67" s="13"/>
      <c r="E67" s="13"/>
      <c r="F67" s="1"/>
      <c r="H67" s="1"/>
    </row>
    <row r="68" spans="1:13" x14ac:dyDescent="0.25">
      <c r="B68" s="13"/>
      <c r="C68" s="13"/>
      <c r="D68" s="13"/>
      <c r="E68" s="13"/>
      <c r="F68" s="1"/>
      <c r="H68" s="1"/>
    </row>
    <row r="69" spans="1:13" x14ac:dyDescent="0.25">
      <c r="B69" s="13"/>
      <c r="C69" s="13"/>
      <c r="D69" s="13"/>
      <c r="E69" s="13"/>
      <c r="F69" s="1"/>
      <c r="H69" s="1"/>
    </row>
    <row r="70" spans="1:13" x14ac:dyDescent="0.25">
      <c r="B70" s="13"/>
      <c r="C70" s="13"/>
      <c r="D70" s="13"/>
      <c r="E70" s="13"/>
      <c r="F70" s="1"/>
      <c r="H70" s="1"/>
    </row>
    <row r="71" spans="1:13" x14ac:dyDescent="0.25">
      <c r="B71" s="13"/>
      <c r="C71" s="13"/>
      <c r="D71" s="13"/>
      <c r="E71" s="13"/>
      <c r="F71" s="1"/>
      <c r="H71" s="1"/>
    </row>
    <row r="72" spans="1:13" x14ac:dyDescent="0.25">
      <c r="B72" s="13"/>
      <c r="C72" s="13"/>
      <c r="D72" s="13"/>
      <c r="E72" s="13"/>
      <c r="F72" s="1"/>
      <c r="H72" s="1"/>
    </row>
    <row r="73" spans="1:13" x14ac:dyDescent="0.25">
      <c r="B73" s="13"/>
      <c r="C73" s="13"/>
      <c r="D73" s="13"/>
      <c r="E73" s="13"/>
      <c r="F73" s="1"/>
      <c r="H73" s="1"/>
    </row>
    <row r="74" spans="1:13" x14ac:dyDescent="0.25">
      <c r="B74" s="13"/>
      <c r="C74" s="13"/>
      <c r="D74" s="13"/>
      <c r="E74" s="13"/>
      <c r="F74" s="1"/>
      <c r="H74" s="1"/>
    </row>
  </sheetData>
  <mergeCells count="2">
    <mergeCell ref="A1:O1"/>
    <mergeCell ref="A2:O2"/>
  </mergeCells>
  <printOptions gridLines="1"/>
  <pageMargins left="0.7" right="0.7" top="0.75" bottom="0.75" header="0.3" footer="0.3"/>
  <pageSetup scale="69" orientation="landscape" r:id="rId1"/>
  <rowBreaks count="1" manualBreakCount="1">
    <brk id="50" max="13" man="1"/>
  </rowBreaks>
  <ignoredErrors>
    <ignoredError sqref="B50 D50 F50 H50 J50 L50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0"/>
  <sheetViews>
    <sheetView topLeftCell="A22" zoomScaleNormal="100" workbookViewId="0">
      <selection activeCell="A39" sqref="A39"/>
    </sheetView>
  </sheetViews>
  <sheetFormatPr defaultColWidth="8.85546875" defaultRowHeight="15" x14ac:dyDescent="0.25"/>
  <cols>
    <col min="1" max="1" width="15.5703125" style="47" bestFit="1" customWidth="1"/>
    <col min="2" max="2" width="14" style="47" customWidth="1"/>
    <col min="3" max="3" width="14.28515625" style="47" bestFit="1" customWidth="1"/>
    <col min="4" max="4" width="12.7109375" style="47" bestFit="1" customWidth="1"/>
    <col min="5" max="5" width="16.140625" style="47" bestFit="1" customWidth="1"/>
    <col min="6" max="6" width="14.28515625" style="47" bestFit="1" customWidth="1"/>
    <col min="7" max="7" width="14.28515625" style="30" bestFit="1" customWidth="1"/>
    <col min="8" max="8" width="13.140625" style="47" bestFit="1" customWidth="1"/>
    <col min="9" max="9" width="2.85546875" style="47" customWidth="1"/>
    <col min="10" max="10" width="14.28515625" style="217" bestFit="1" customWidth="1"/>
    <col min="11" max="11" width="20.140625" style="142" customWidth="1"/>
    <col min="12" max="16384" width="8.85546875" style="47"/>
  </cols>
  <sheetData>
    <row r="1" spans="1:13" x14ac:dyDescent="0.25">
      <c r="A1" s="246" t="s">
        <v>160</v>
      </c>
      <c r="B1" s="246"/>
      <c r="C1" s="246"/>
      <c r="D1" s="246"/>
      <c r="E1" s="246"/>
      <c r="F1" s="246"/>
      <c r="G1" s="246"/>
      <c r="H1" s="246"/>
      <c r="I1" s="246"/>
    </row>
    <row r="2" spans="1:13" s="38" customFormat="1" x14ac:dyDescent="0.25">
      <c r="A2" s="38" t="s">
        <v>35</v>
      </c>
      <c r="B2" s="38">
        <v>2010</v>
      </c>
      <c r="C2" s="38">
        <v>2011</v>
      </c>
      <c r="D2" s="39">
        <v>2012</v>
      </c>
      <c r="E2" s="3">
        <v>2013</v>
      </c>
      <c r="F2" s="38">
        <v>2014</v>
      </c>
      <c r="G2" s="185">
        <v>2015</v>
      </c>
      <c r="H2" s="38">
        <v>2016</v>
      </c>
      <c r="J2" s="3"/>
      <c r="K2" s="2"/>
    </row>
    <row r="3" spans="1:13" x14ac:dyDescent="0.25">
      <c r="D3" s="165"/>
      <c r="E3" s="164"/>
      <c r="F3" s="38"/>
      <c r="G3" s="184"/>
      <c r="H3" s="38" t="s">
        <v>147</v>
      </c>
      <c r="I3" s="38"/>
    </row>
    <row r="4" spans="1:13" x14ac:dyDescent="0.25">
      <c r="A4" s="47" t="s">
        <v>36</v>
      </c>
      <c r="C4" s="165"/>
      <c r="D4" s="21"/>
      <c r="E4" s="164"/>
      <c r="G4" s="30">
        <v>0</v>
      </c>
      <c r="H4" s="4">
        <v>0</v>
      </c>
      <c r="I4" s="21"/>
    </row>
    <row r="5" spans="1:13" x14ac:dyDescent="0.25">
      <c r="A5" s="47" t="s">
        <v>37</v>
      </c>
      <c r="B5" s="165">
        <v>140000</v>
      </c>
      <c r="C5" s="165">
        <v>131540</v>
      </c>
      <c r="D5" s="21">
        <v>166947.5</v>
      </c>
      <c r="E5" s="30">
        <v>170717.5</v>
      </c>
      <c r="F5" s="166">
        <v>175105</v>
      </c>
      <c r="G5" s="30">
        <v>177540</v>
      </c>
      <c r="H5" s="4">
        <v>195750</v>
      </c>
      <c r="I5" s="21"/>
      <c r="J5" s="162"/>
    </row>
    <row r="6" spans="1:13" x14ac:dyDescent="0.25">
      <c r="A6" s="47" t="s">
        <v>38</v>
      </c>
      <c r="B6" s="165">
        <v>9000</v>
      </c>
      <c r="C6" s="165">
        <v>12110</v>
      </c>
      <c r="D6" s="21">
        <v>9065</v>
      </c>
      <c r="E6" s="30">
        <v>9730</v>
      </c>
      <c r="F6" s="166">
        <v>10900</v>
      </c>
      <c r="G6" s="30">
        <v>14000</v>
      </c>
      <c r="H6" s="4">
        <v>14000</v>
      </c>
      <c r="I6" s="21"/>
    </row>
    <row r="7" spans="1:13" x14ac:dyDescent="0.25">
      <c r="A7" s="47" t="s">
        <v>39</v>
      </c>
      <c r="B7" s="165">
        <v>40000</v>
      </c>
      <c r="C7" s="165">
        <v>35410</v>
      </c>
      <c r="D7" s="21">
        <v>35035</v>
      </c>
      <c r="E7" s="30">
        <v>38085</v>
      </c>
      <c r="F7" s="166">
        <v>64800</v>
      </c>
      <c r="G7" s="30">
        <v>65800</v>
      </c>
      <c r="H7" s="4">
        <v>64900</v>
      </c>
      <c r="I7" s="21"/>
    </row>
    <row r="8" spans="1:13" x14ac:dyDescent="0.25">
      <c r="A8" s="47" t="s">
        <v>40</v>
      </c>
      <c r="B8" s="165">
        <v>670000</v>
      </c>
      <c r="C8" s="165">
        <v>652771</v>
      </c>
      <c r="D8" s="21">
        <v>690419.8</v>
      </c>
      <c r="E8" s="30">
        <v>703360</v>
      </c>
      <c r="F8" s="166">
        <v>711886</v>
      </c>
      <c r="G8" s="186">
        <v>737124</v>
      </c>
      <c r="H8" s="4">
        <v>765200</v>
      </c>
      <c r="I8" s="21"/>
      <c r="J8" s="229"/>
      <c r="K8" s="230"/>
      <c r="L8" s="209"/>
      <c r="M8" s="209"/>
    </row>
    <row r="9" spans="1:13" x14ac:dyDescent="0.25">
      <c r="A9" s="47" t="s">
        <v>41</v>
      </c>
      <c r="B9" s="165">
        <v>10000</v>
      </c>
      <c r="C9" s="165">
        <v>8170</v>
      </c>
      <c r="D9" s="21">
        <v>9650</v>
      </c>
      <c r="E9" s="30">
        <v>10775</v>
      </c>
      <c r="F9" s="166">
        <v>11160</v>
      </c>
      <c r="G9" s="30">
        <v>11910</v>
      </c>
      <c r="H9" s="4">
        <v>12650</v>
      </c>
      <c r="I9" s="21"/>
    </row>
    <row r="10" spans="1:13" x14ac:dyDescent="0.25">
      <c r="A10" s="47" t="s">
        <v>42</v>
      </c>
      <c r="B10" s="165">
        <v>6000</v>
      </c>
      <c r="C10" s="165">
        <v>8100</v>
      </c>
      <c r="D10" s="21">
        <v>9920</v>
      </c>
      <c r="E10" s="30">
        <v>11770</v>
      </c>
      <c r="F10" s="166">
        <v>16300</v>
      </c>
      <c r="G10" s="30">
        <v>21150</v>
      </c>
      <c r="H10" s="4">
        <v>23400</v>
      </c>
      <c r="I10" s="21"/>
    </row>
    <row r="11" spans="1:13" x14ac:dyDescent="0.25">
      <c r="A11" s="47" t="s">
        <v>43</v>
      </c>
      <c r="B11" s="165">
        <v>285000</v>
      </c>
      <c r="C11" s="165">
        <v>272700</v>
      </c>
      <c r="D11" s="21">
        <v>318756</v>
      </c>
      <c r="E11" s="30">
        <v>324160</v>
      </c>
      <c r="F11" s="166">
        <v>329299</v>
      </c>
      <c r="G11" s="30">
        <v>364542.5</v>
      </c>
      <c r="H11" s="4">
        <v>390000</v>
      </c>
      <c r="I11" s="21"/>
      <c r="J11" s="162"/>
    </row>
    <row r="12" spans="1:13" x14ac:dyDescent="0.25">
      <c r="A12" s="47" t="s">
        <v>44</v>
      </c>
      <c r="B12" s="165"/>
      <c r="C12" s="165"/>
      <c r="D12" s="21"/>
      <c r="E12" s="30">
        <v>10939.5</v>
      </c>
      <c r="F12" s="166">
        <v>22670</v>
      </c>
      <c r="G12" s="30">
        <v>27015</v>
      </c>
      <c r="H12" s="4">
        <v>28000</v>
      </c>
      <c r="I12" s="21"/>
      <c r="J12" s="162"/>
    </row>
    <row r="13" spans="1:13" x14ac:dyDescent="0.25">
      <c r="A13" s="47" t="s">
        <v>45</v>
      </c>
      <c r="B13" s="165"/>
      <c r="C13" s="165"/>
      <c r="D13" s="21"/>
      <c r="E13" s="30">
        <v>1527.98</v>
      </c>
      <c r="F13" s="166">
        <v>24219.85</v>
      </c>
      <c r="G13" s="30">
        <v>18313.8</v>
      </c>
      <c r="H13" s="4">
        <v>20000</v>
      </c>
      <c r="I13" s="21"/>
      <c r="J13" s="162"/>
    </row>
    <row r="14" spans="1:13" x14ac:dyDescent="0.25">
      <c r="A14" s="47" t="s">
        <v>74</v>
      </c>
      <c r="B14" s="165"/>
      <c r="C14" s="21">
        <v>4695</v>
      </c>
      <c r="D14" s="21">
        <v>13270.05</v>
      </c>
      <c r="E14" s="30">
        <v>21331</v>
      </c>
      <c r="F14" s="30">
        <v>23242</v>
      </c>
      <c r="G14" s="30">
        <v>28811.05</v>
      </c>
      <c r="H14" s="4">
        <v>29000</v>
      </c>
      <c r="I14" s="21"/>
      <c r="J14" s="162"/>
      <c r="L14" s="209"/>
    </row>
    <row r="15" spans="1:13" x14ac:dyDescent="0.25">
      <c r="A15" s="47" t="s">
        <v>22</v>
      </c>
      <c r="B15" s="165"/>
      <c r="C15" s="21"/>
      <c r="D15" s="21">
        <v>34158.800000000003</v>
      </c>
      <c r="E15" s="30">
        <v>52097</v>
      </c>
      <c r="F15" s="166">
        <v>56021.57</v>
      </c>
      <c r="G15" s="30">
        <v>71358</v>
      </c>
      <c r="H15" s="4">
        <v>78500</v>
      </c>
      <c r="I15" s="21"/>
      <c r="J15" s="162"/>
    </row>
    <row r="16" spans="1:13" x14ac:dyDescent="0.25">
      <c r="A16" s="47" t="s">
        <v>111</v>
      </c>
      <c r="B16" s="165"/>
      <c r="C16" s="21"/>
      <c r="D16" s="21"/>
      <c r="E16" s="30"/>
      <c r="F16" s="166">
        <v>1000</v>
      </c>
      <c r="G16" s="30">
        <v>610</v>
      </c>
      <c r="H16" s="4">
        <v>0</v>
      </c>
      <c r="I16" s="21"/>
      <c r="J16" s="231"/>
    </row>
    <row r="17" spans="1:9" x14ac:dyDescent="0.25">
      <c r="A17" s="47" t="s">
        <v>75</v>
      </c>
      <c r="B17" s="165"/>
      <c r="C17" s="21"/>
      <c r="D17" s="21"/>
      <c r="E17" s="21"/>
      <c r="F17" s="165">
        <v>4745</v>
      </c>
      <c r="G17" s="30">
        <v>8645</v>
      </c>
      <c r="H17" s="4">
        <v>9000</v>
      </c>
      <c r="I17" s="21"/>
    </row>
    <row r="18" spans="1:9" x14ac:dyDescent="0.25">
      <c r="A18" s="47" t="s">
        <v>34</v>
      </c>
      <c r="B18" s="165">
        <f t="shared" ref="B18" si="0">SUM(B4:B11)</f>
        <v>1160000</v>
      </c>
      <c r="C18" s="21">
        <f>SUM(C4:C14)</f>
        <v>1125496</v>
      </c>
      <c r="D18" s="21">
        <f>SUM(D4:D15)</f>
        <v>1287222.1500000001</v>
      </c>
      <c r="E18" s="30">
        <f>SUM(E4:E15)</f>
        <v>1354492.98</v>
      </c>
      <c r="F18" s="165">
        <f>SUM(F4:F17)</f>
        <v>1451348.4200000002</v>
      </c>
      <c r="G18" s="21">
        <f>SUM(G4:G17)</f>
        <v>1546819.35</v>
      </c>
      <c r="H18" s="4">
        <f>SUM(H4:H17)</f>
        <v>1630400</v>
      </c>
      <c r="I18" s="165"/>
    </row>
    <row r="19" spans="1:9" x14ac:dyDescent="0.25">
      <c r="B19" s="187"/>
      <c r="C19" s="59">
        <f t="shared" ref="C19" si="1">PRODUCT((C18-B18)/B18)</f>
        <v>-2.9744827586206897E-2</v>
      </c>
      <c r="D19" s="187">
        <v>0.15</v>
      </c>
      <c r="E19" s="188">
        <v>5.1999999999999998E-2</v>
      </c>
      <c r="F19" s="187">
        <v>7.0000000000000007E-2</v>
      </c>
      <c r="G19" s="187">
        <v>7.0000000000000007E-2</v>
      </c>
      <c r="H19" s="187">
        <v>0.05</v>
      </c>
      <c r="I19" s="189"/>
    </row>
    <row r="20" spans="1:9" ht="15.75" thickBot="1" x14ac:dyDescent="0.3"/>
    <row r="21" spans="1:9" x14ac:dyDescent="0.25">
      <c r="A21" s="78">
        <v>1287222.1499999999</v>
      </c>
      <c r="B21" s="240" t="s">
        <v>46</v>
      </c>
      <c r="C21" s="241"/>
      <c r="D21" s="107"/>
      <c r="F21" s="190"/>
    </row>
    <row r="22" spans="1:9" x14ac:dyDescent="0.25">
      <c r="A22" s="69">
        <v>722637.28999999992</v>
      </c>
      <c r="B22" s="242" t="s">
        <v>47</v>
      </c>
      <c r="C22" s="243"/>
      <c r="D22" s="164"/>
      <c r="E22" s="164"/>
    </row>
    <row r="23" spans="1:9" ht="15.75" thickBot="1" x14ac:dyDescent="0.3">
      <c r="A23" s="72">
        <f>SUM(A21-A22)</f>
        <v>564584.86</v>
      </c>
      <c r="B23" s="244" t="s">
        <v>48</v>
      </c>
      <c r="C23" s="245"/>
      <c r="D23" s="74"/>
      <c r="E23" s="191" t="s">
        <v>49</v>
      </c>
    </row>
    <row r="24" spans="1:9" ht="15.75" thickBot="1" x14ac:dyDescent="0.3">
      <c r="C24" s="164"/>
      <c r="D24" s="164"/>
      <c r="E24" s="164"/>
    </row>
    <row r="25" spans="1:9" x14ac:dyDescent="0.25">
      <c r="A25" s="78">
        <v>1354492.98</v>
      </c>
      <c r="B25" s="240" t="s">
        <v>50</v>
      </c>
      <c r="C25" s="241"/>
    </row>
    <row r="26" spans="1:9" x14ac:dyDescent="0.25">
      <c r="A26" s="69">
        <v>662041.21</v>
      </c>
      <c r="B26" s="242" t="s">
        <v>51</v>
      </c>
      <c r="C26" s="243"/>
    </row>
    <row r="27" spans="1:9" ht="15.75" thickBot="1" x14ac:dyDescent="0.3">
      <c r="A27" s="72">
        <f>SUM(A25-A26)</f>
        <v>692451.77</v>
      </c>
      <c r="B27" s="244" t="s">
        <v>52</v>
      </c>
      <c r="C27" s="245"/>
      <c r="D27" s="74">
        <f>SUM(-A23, A27)</f>
        <v>127866.91000000003</v>
      </c>
      <c r="E27" s="192" t="s">
        <v>53</v>
      </c>
    </row>
    <row r="28" spans="1:9" ht="15.75" thickBot="1" x14ac:dyDescent="0.3"/>
    <row r="29" spans="1:9" x14ac:dyDescent="0.25">
      <c r="A29" s="67">
        <v>1452148.4200000002</v>
      </c>
      <c r="B29" s="240" t="s">
        <v>50</v>
      </c>
      <c r="C29" s="241"/>
    </row>
    <row r="30" spans="1:9" x14ac:dyDescent="0.25">
      <c r="A30" s="88">
        <v>748728.94</v>
      </c>
      <c r="B30" s="242" t="s">
        <v>112</v>
      </c>
      <c r="C30" s="243"/>
    </row>
    <row r="31" spans="1:9" ht="15.75" thickBot="1" x14ac:dyDescent="0.3">
      <c r="A31" s="90">
        <f>SUM(A29, -A30)</f>
        <v>703419.48000000021</v>
      </c>
      <c r="B31" s="244" t="s">
        <v>113</v>
      </c>
      <c r="C31" s="245"/>
      <c r="D31" s="74">
        <f>SUM(-A27, A31)</f>
        <v>10967.710000000196</v>
      </c>
      <c r="E31" s="192" t="s">
        <v>121</v>
      </c>
    </row>
    <row r="32" spans="1:9" ht="15.75" thickBot="1" x14ac:dyDescent="0.3"/>
    <row r="33" spans="1:11" x14ac:dyDescent="0.25">
      <c r="A33" s="193">
        <v>1550128.6700000002</v>
      </c>
      <c r="B33" s="240" t="s">
        <v>50</v>
      </c>
      <c r="C33" s="241"/>
    </row>
    <row r="34" spans="1:11" x14ac:dyDescent="0.25">
      <c r="A34" s="194">
        <v>874280.27000000025</v>
      </c>
      <c r="B34" s="242" t="s">
        <v>112</v>
      </c>
      <c r="C34" s="243"/>
      <c r="H34" s="195"/>
      <c r="I34" s="195"/>
    </row>
    <row r="35" spans="1:11" ht="15.75" thickBot="1" x14ac:dyDescent="0.3">
      <c r="A35" s="196">
        <f>SUM(A33, -A34)</f>
        <v>675848.39999999991</v>
      </c>
      <c r="B35" s="244" t="s">
        <v>143</v>
      </c>
      <c r="C35" s="245"/>
      <c r="D35" s="197">
        <f>SUM(-A31, A35)</f>
        <v>-27571.080000000307</v>
      </c>
    </row>
    <row r="36" spans="1:11" ht="15.75" thickBot="1" x14ac:dyDescent="0.3"/>
    <row r="37" spans="1:11" s="203" customFormat="1" x14ac:dyDescent="0.25">
      <c r="A37" s="193">
        <v>1630400</v>
      </c>
      <c r="B37" s="240" t="s">
        <v>46</v>
      </c>
      <c r="C37" s="241"/>
      <c r="G37" s="30"/>
      <c r="J37" s="217"/>
      <c r="K37" s="142"/>
    </row>
    <row r="38" spans="1:11" s="203" customFormat="1" x14ac:dyDescent="0.25">
      <c r="A38" s="194">
        <v>839760</v>
      </c>
      <c r="B38" s="242" t="s">
        <v>154</v>
      </c>
      <c r="C38" s="243"/>
      <c r="G38" s="30"/>
      <c r="H38" s="195"/>
      <c r="I38" s="195"/>
      <c r="J38" s="217"/>
      <c r="K38" s="142"/>
    </row>
    <row r="39" spans="1:11" s="203" customFormat="1" ht="15.75" thickBot="1" x14ac:dyDescent="0.3">
      <c r="A39" s="196">
        <f>SUM(A37, -A38)</f>
        <v>790640</v>
      </c>
      <c r="B39" s="244" t="s">
        <v>155</v>
      </c>
      <c r="C39" s="245"/>
      <c r="D39" s="197">
        <f>SUM(-A35, A39)</f>
        <v>114791.60000000009</v>
      </c>
      <c r="E39" s="239" t="s">
        <v>156</v>
      </c>
      <c r="F39" s="239"/>
      <c r="G39" s="30"/>
      <c r="J39" s="217"/>
      <c r="K39" s="142"/>
    </row>
    <row r="40" spans="1:11" x14ac:dyDescent="0.25">
      <c r="E40" s="239" t="s">
        <v>152</v>
      </c>
      <c r="F40" s="239"/>
    </row>
  </sheetData>
  <mergeCells count="18">
    <mergeCell ref="B34:C34"/>
    <mergeCell ref="B35:C35"/>
    <mergeCell ref="B21:C21"/>
    <mergeCell ref="B29:C29"/>
    <mergeCell ref="B23:C23"/>
    <mergeCell ref="B25:C25"/>
    <mergeCell ref="B26:C26"/>
    <mergeCell ref="B27:C27"/>
    <mergeCell ref="A1:I1"/>
    <mergeCell ref="B22:C22"/>
    <mergeCell ref="B30:C30"/>
    <mergeCell ref="B31:C31"/>
    <mergeCell ref="B33:C33"/>
    <mergeCell ref="E40:F40"/>
    <mergeCell ref="E39:F39"/>
    <mergeCell ref="B37:C37"/>
    <mergeCell ref="B38:C38"/>
    <mergeCell ref="B39:C39"/>
  </mergeCells>
  <printOptions gridLines="1"/>
  <pageMargins left="0.7" right="0.7" top="0.75" bottom="0.75" header="0.3" footer="0.3"/>
  <pageSetup scale="7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9"/>
  <sheetViews>
    <sheetView topLeftCell="A28" zoomScaleNormal="100" workbookViewId="0">
      <selection activeCell="H51" sqref="H51"/>
    </sheetView>
  </sheetViews>
  <sheetFormatPr defaultColWidth="24.85546875" defaultRowHeight="15" x14ac:dyDescent="0.25"/>
  <cols>
    <col min="1" max="1" width="23.140625" style="29" bestFit="1" customWidth="1"/>
    <col min="2" max="2" width="12.5703125" style="29" bestFit="1" customWidth="1"/>
    <col min="3" max="3" width="12.5703125" style="26" bestFit="1" customWidth="1"/>
    <col min="4" max="4" width="12.5703125" style="27" bestFit="1" customWidth="1"/>
    <col min="5" max="5" width="12.5703125" style="21" bestFit="1" customWidth="1"/>
    <col min="6" max="7" width="12.5703125" style="26" bestFit="1" customWidth="1"/>
    <col min="8" max="8" width="12.5703125" style="167" bestFit="1" customWidth="1"/>
    <col min="9" max="9" width="12.5703125" style="29" bestFit="1" customWidth="1"/>
    <col min="10" max="16384" width="24.85546875" style="29"/>
  </cols>
  <sheetData>
    <row r="1" spans="1:9" x14ac:dyDescent="0.25">
      <c r="A1" s="247" t="s">
        <v>54</v>
      </c>
      <c r="B1" s="247"/>
      <c r="C1" s="247"/>
      <c r="D1" s="247"/>
      <c r="E1" s="247"/>
      <c r="F1" s="247"/>
      <c r="G1" s="247"/>
      <c r="H1" s="247"/>
    </row>
    <row r="2" spans="1:9" s="22" customFormat="1" ht="30" x14ac:dyDescent="0.25">
      <c r="A2" s="200" t="s">
        <v>55</v>
      </c>
      <c r="B2" s="200">
        <v>2011</v>
      </c>
      <c r="C2" s="170" t="s">
        <v>137</v>
      </c>
      <c r="D2" s="200" t="s">
        <v>138</v>
      </c>
      <c r="E2" s="199">
        <v>2014</v>
      </c>
      <c r="F2" s="199">
        <v>2015</v>
      </c>
      <c r="G2" s="199">
        <v>2016</v>
      </c>
      <c r="H2" s="169">
        <v>2016</v>
      </c>
      <c r="I2" s="200">
        <v>2017</v>
      </c>
    </row>
    <row r="3" spans="1:9" s="22" customFormat="1" x14ac:dyDescent="0.25">
      <c r="C3" s="24"/>
      <c r="D3" s="23"/>
      <c r="E3" s="24" t="s">
        <v>71</v>
      </c>
      <c r="F3" s="137"/>
      <c r="G3" s="170" t="s">
        <v>108</v>
      </c>
      <c r="H3" s="168" t="s">
        <v>109</v>
      </c>
      <c r="I3" s="200" t="s">
        <v>108</v>
      </c>
    </row>
    <row r="4" spans="1:9" s="22" customFormat="1" x14ac:dyDescent="0.25">
      <c r="C4" s="24"/>
      <c r="D4" s="23"/>
      <c r="E4" s="24"/>
      <c r="F4" s="24"/>
      <c r="G4" s="171"/>
      <c r="H4" s="225">
        <v>42479</v>
      </c>
    </row>
    <row r="5" spans="1:9" x14ac:dyDescent="0.25">
      <c r="A5" s="29" t="s">
        <v>57</v>
      </c>
      <c r="B5" s="167">
        <v>80814.78</v>
      </c>
      <c r="C5" s="167">
        <v>83869.95</v>
      </c>
      <c r="D5" s="172">
        <v>81224</v>
      </c>
      <c r="E5" s="162">
        <v>64185.69</v>
      </c>
      <c r="F5" s="167">
        <v>70503.539999999994</v>
      </c>
      <c r="G5" s="162">
        <v>70000</v>
      </c>
      <c r="H5" s="167">
        <v>79960.67</v>
      </c>
      <c r="I5" s="226">
        <v>75000</v>
      </c>
    </row>
    <row r="6" spans="1:9" x14ac:dyDescent="0.25">
      <c r="A6" s="29" t="s">
        <v>110</v>
      </c>
      <c r="B6" s="167"/>
      <c r="C6" s="167"/>
      <c r="D6" s="172"/>
      <c r="E6" s="162"/>
      <c r="F6" s="167">
        <v>7176.18</v>
      </c>
      <c r="G6" s="162">
        <v>10000</v>
      </c>
      <c r="H6" s="167">
        <v>6735.63</v>
      </c>
      <c r="I6" s="226">
        <v>10000</v>
      </c>
    </row>
    <row r="7" spans="1:9" x14ac:dyDescent="0.25">
      <c r="A7" s="139" t="s">
        <v>36</v>
      </c>
      <c r="B7" s="167"/>
      <c r="C7" s="167"/>
      <c r="D7" s="172"/>
      <c r="E7" s="162"/>
      <c r="F7" s="167">
        <v>1000.51</v>
      </c>
      <c r="G7" s="212">
        <v>1500</v>
      </c>
      <c r="H7" s="167">
        <v>0</v>
      </c>
      <c r="I7" s="226">
        <v>0</v>
      </c>
    </row>
    <row r="8" spans="1:9" x14ac:dyDescent="0.25">
      <c r="A8" s="29" t="s">
        <v>58</v>
      </c>
      <c r="B8" s="167">
        <v>1071</v>
      </c>
      <c r="C8" s="167">
        <v>1071.42</v>
      </c>
      <c r="D8" s="172">
        <v>0</v>
      </c>
      <c r="E8" s="162">
        <v>0</v>
      </c>
      <c r="F8" s="167">
        <v>0</v>
      </c>
      <c r="G8" s="212">
        <v>0</v>
      </c>
      <c r="H8" s="167">
        <v>0</v>
      </c>
      <c r="I8" s="226"/>
    </row>
    <row r="9" spans="1:9" x14ac:dyDescent="0.25">
      <c r="A9" s="29" t="s">
        <v>59</v>
      </c>
      <c r="B9" s="167">
        <v>6070.68</v>
      </c>
      <c r="C9" s="167">
        <v>3993.75</v>
      </c>
      <c r="D9" s="172">
        <v>670.95</v>
      </c>
      <c r="E9" s="162">
        <v>536.76</v>
      </c>
      <c r="F9" s="167">
        <v>665.63</v>
      </c>
      <c r="G9" s="212">
        <v>700</v>
      </c>
      <c r="H9" s="167">
        <v>665.63</v>
      </c>
      <c r="I9" s="226">
        <v>700</v>
      </c>
    </row>
    <row r="10" spans="1:9" x14ac:dyDescent="0.25">
      <c r="A10" s="29" t="s">
        <v>4</v>
      </c>
      <c r="B10" s="167"/>
      <c r="C10" s="167">
        <v>38.340000000000003</v>
      </c>
      <c r="D10" s="172">
        <v>23.96</v>
      </c>
      <c r="E10" s="162">
        <v>26</v>
      </c>
      <c r="F10" s="167">
        <v>0</v>
      </c>
      <c r="G10" s="212">
        <v>0</v>
      </c>
      <c r="I10" s="226"/>
    </row>
    <row r="11" spans="1:9" x14ac:dyDescent="0.25">
      <c r="A11" s="29" t="s">
        <v>19</v>
      </c>
      <c r="B11" s="167"/>
      <c r="C11" s="167"/>
      <c r="D11" s="172">
        <v>25</v>
      </c>
      <c r="E11" s="162">
        <v>25</v>
      </c>
      <c r="F11" s="167">
        <v>120</v>
      </c>
      <c r="G11" s="212">
        <v>120</v>
      </c>
      <c r="H11" s="167">
        <v>25</v>
      </c>
      <c r="I11" s="226">
        <v>100</v>
      </c>
    </row>
    <row r="12" spans="1:9" x14ac:dyDescent="0.25">
      <c r="B12" s="167"/>
      <c r="C12" s="167"/>
      <c r="D12" s="172"/>
      <c r="E12" s="162"/>
      <c r="F12" s="167"/>
      <c r="G12" s="162"/>
      <c r="I12" s="226"/>
    </row>
    <row r="13" spans="1:9" x14ac:dyDescent="0.25">
      <c r="B13" s="167"/>
      <c r="C13" s="167"/>
      <c r="D13" s="172"/>
      <c r="E13" s="162"/>
      <c r="F13" s="167"/>
      <c r="G13" s="162"/>
      <c r="I13" s="226"/>
    </row>
    <row r="14" spans="1:9" x14ac:dyDescent="0.25">
      <c r="A14" s="29" t="s">
        <v>5</v>
      </c>
      <c r="B14" s="167">
        <v>32679.73</v>
      </c>
      <c r="C14" s="167">
        <v>26135.77</v>
      </c>
      <c r="D14" s="172">
        <v>15000</v>
      </c>
      <c r="E14" s="162">
        <v>15000</v>
      </c>
      <c r="F14" s="167">
        <v>15000</v>
      </c>
      <c r="G14" s="212">
        <v>15000</v>
      </c>
      <c r="H14" s="167">
        <v>13000</v>
      </c>
      <c r="I14" s="226">
        <v>13000</v>
      </c>
    </row>
    <row r="15" spans="1:9" x14ac:dyDescent="0.25">
      <c r="A15" s="29" t="s">
        <v>7</v>
      </c>
      <c r="B15" s="167">
        <v>1900</v>
      </c>
      <c r="C15" s="167">
        <v>0</v>
      </c>
      <c r="D15" s="172">
        <v>0</v>
      </c>
      <c r="E15" s="162">
        <v>0</v>
      </c>
      <c r="F15" s="167">
        <v>1350</v>
      </c>
      <c r="G15" s="212">
        <v>0</v>
      </c>
      <c r="I15" s="226">
        <v>0</v>
      </c>
    </row>
    <row r="16" spans="1:9" x14ac:dyDescent="0.25">
      <c r="A16" s="29" t="s">
        <v>60</v>
      </c>
      <c r="B16" s="167">
        <v>81574.94</v>
      </c>
      <c r="C16" s="163">
        <v>81332.09</v>
      </c>
      <c r="D16" s="172">
        <v>42846.69</v>
      </c>
      <c r="E16" s="207">
        <v>49724.14</v>
      </c>
      <c r="F16" s="167">
        <v>53782.82</v>
      </c>
      <c r="G16" s="212">
        <v>53000</v>
      </c>
      <c r="H16" s="220">
        <v>53000</v>
      </c>
      <c r="I16" s="226">
        <v>55000</v>
      </c>
    </row>
    <row r="17" spans="1:9" x14ac:dyDescent="0.25">
      <c r="A17" s="29" t="s">
        <v>8</v>
      </c>
      <c r="B17" s="167">
        <v>6088.69</v>
      </c>
      <c r="C17" s="167">
        <v>6697.5</v>
      </c>
      <c r="D17" s="172">
        <v>6255.17</v>
      </c>
      <c r="E17" s="207">
        <v>5042.97</v>
      </c>
      <c r="F17" s="167">
        <v>4284.7299999999996</v>
      </c>
      <c r="G17" s="212">
        <v>5000</v>
      </c>
      <c r="H17" s="167">
        <v>3717.59</v>
      </c>
      <c r="I17" s="226">
        <v>4000</v>
      </c>
    </row>
    <row r="18" spans="1:9" x14ac:dyDescent="0.25">
      <c r="A18" s="29" t="s">
        <v>9</v>
      </c>
      <c r="B18" s="167">
        <v>8793.49</v>
      </c>
      <c r="C18" s="167">
        <v>6748.38</v>
      </c>
      <c r="D18" s="172">
        <v>6538.14</v>
      </c>
      <c r="E18" s="162">
        <v>5397.63</v>
      </c>
      <c r="F18" s="167">
        <v>4106.6000000000004</v>
      </c>
      <c r="G18" s="212">
        <v>4500</v>
      </c>
      <c r="H18" s="167">
        <v>3288.08</v>
      </c>
      <c r="I18" s="226">
        <v>3500</v>
      </c>
    </row>
    <row r="19" spans="1:9" x14ac:dyDescent="0.25">
      <c r="A19" s="29" t="s">
        <v>10</v>
      </c>
      <c r="B19" s="167">
        <v>15865</v>
      </c>
      <c r="C19" s="167">
        <v>15330</v>
      </c>
      <c r="D19" s="172">
        <v>12353.48</v>
      </c>
      <c r="E19" s="162">
        <v>15506.4</v>
      </c>
      <c r="F19" s="167">
        <v>15030.88</v>
      </c>
      <c r="G19" s="212">
        <v>15200</v>
      </c>
      <c r="H19" s="167">
        <v>15804.6</v>
      </c>
      <c r="I19" s="226">
        <v>16000</v>
      </c>
    </row>
    <row r="20" spans="1:9" x14ac:dyDescent="0.25">
      <c r="A20" s="29" t="s">
        <v>11</v>
      </c>
      <c r="B20" s="167">
        <v>10595</v>
      </c>
      <c r="C20" s="167">
        <v>0</v>
      </c>
      <c r="D20" s="172">
        <v>0</v>
      </c>
      <c r="E20" s="162">
        <v>0</v>
      </c>
      <c r="F20" s="167">
        <v>0</v>
      </c>
      <c r="G20" s="212">
        <v>0</v>
      </c>
      <c r="I20" s="226"/>
    </row>
    <row r="21" spans="1:9" x14ac:dyDescent="0.25">
      <c r="A21" s="29" t="s">
        <v>12</v>
      </c>
      <c r="B21" s="167">
        <v>4377.1499999999996</v>
      </c>
      <c r="C21" s="167">
        <v>4366.5</v>
      </c>
      <c r="D21" s="172">
        <v>3734.6</v>
      </c>
      <c r="E21" s="162">
        <v>3588.22</v>
      </c>
      <c r="F21" s="167">
        <v>3908.55</v>
      </c>
      <c r="G21" s="212">
        <v>4100</v>
      </c>
      <c r="H21" s="167">
        <v>4536.8999999999996</v>
      </c>
      <c r="I21" s="226">
        <v>5300</v>
      </c>
    </row>
    <row r="22" spans="1:9" x14ac:dyDescent="0.25">
      <c r="A22" s="29" t="s">
        <v>61</v>
      </c>
      <c r="B22" s="167">
        <v>4780</v>
      </c>
      <c r="C22" s="167">
        <v>4463</v>
      </c>
      <c r="D22" s="172">
        <v>1110</v>
      </c>
      <c r="E22" s="162">
        <v>1375</v>
      </c>
      <c r="F22" s="167">
        <v>1410</v>
      </c>
      <c r="G22" s="212">
        <v>1500</v>
      </c>
      <c r="H22" s="167">
        <v>1410</v>
      </c>
      <c r="I22" s="226">
        <v>1500</v>
      </c>
    </row>
    <row r="23" spans="1:9" x14ac:dyDescent="0.25">
      <c r="A23" s="29" t="s">
        <v>14</v>
      </c>
      <c r="B23" s="167">
        <v>44030.63</v>
      </c>
      <c r="C23" s="167">
        <v>41898.5</v>
      </c>
      <c r="D23" s="172">
        <v>37232.6</v>
      </c>
      <c r="E23" s="162">
        <v>38551</v>
      </c>
      <c r="F23" s="167">
        <v>38884.25</v>
      </c>
      <c r="G23" s="212">
        <v>40000</v>
      </c>
      <c r="H23" s="167">
        <v>35203</v>
      </c>
      <c r="I23" s="226">
        <v>36500</v>
      </c>
    </row>
    <row r="24" spans="1:9" x14ac:dyDescent="0.25">
      <c r="A24" s="29" t="s">
        <v>15</v>
      </c>
      <c r="B24" s="167">
        <v>14524.69</v>
      </c>
      <c r="C24" s="163">
        <v>7531.67</v>
      </c>
      <c r="D24" s="172">
        <v>3964.57</v>
      </c>
      <c r="E24" s="162">
        <v>4700.42</v>
      </c>
      <c r="F24" s="167">
        <v>16093.54</v>
      </c>
      <c r="G24" s="212">
        <v>11000</v>
      </c>
      <c r="H24" s="167">
        <v>8281.69</v>
      </c>
      <c r="I24" s="226">
        <v>9000</v>
      </c>
    </row>
    <row r="25" spans="1:9" x14ac:dyDescent="0.25">
      <c r="A25" s="29" t="s">
        <v>135</v>
      </c>
      <c r="B25" s="167"/>
      <c r="C25" s="163"/>
      <c r="D25" s="172"/>
      <c r="E25" s="162">
        <v>2340</v>
      </c>
      <c r="F25" s="167">
        <v>4540</v>
      </c>
      <c r="G25" s="212">
        <v>5000</v>
      </c>
      <c r="H25" s="220">
        <v>5250</v>
      </c>
      <c r="I25" s="226">
        <v>5500</v>
      </c>
    </row>
    <row r="26" spans="1:9" x14ac:dyDescent="0.25">
      <c r="A26" s="29" t="s">
        <v>18</v>
      </c>
      <c r="B26" s="167">
        <v>0</v>
      </c>
      <c r="C26" s="172">
        <v>3139.96</v>
      </c>
      <c r="D26" s="172">
        <v>0</v>
      </c>
      <c r="E26" s="162">
        <v>1830.98</v>
      </c>
      <c r="F26" s="167">
        <v>821.15</v>
      </c>
      <c r="G26" s="212">
        <v>1200</v>
      </c>
      <c r="H26" s="167">
        <v>686.95</v>
      </c>
      <c r="I26" s="226">
        <v>1000</v>
      </c>
    </row>
    <row r="27" spans="1:9" x14ac:dyDescent="0.25">
      <c r="A27" s="29" t="s">
        <v>16</v>
      </c>
      <c r="B27" s="167">
        <v>1932.98</v>
      </c>
      <c r="C27" s="167">
        <v>542.04999999999995</v>
      </c>
      <c r="D27" s="172">
        <v>992.69</v>
      </c>
      <c r="E27" s="162">
        <v>5735.69</v>
      </c>
      <c r="F27" s="167">
        <v>2733.15</v>
      </c>
      <c r="G27" s="212">
        <v>4000</v>
      </c>
      <c r="H27" s="167">
        <v>239.63</v>
      </c>
      <c r="I27" s="226">
        <v>2500</v>
      </c>
    </row>
    <row r="28" spans="1:9" x14ac:dyDescent="0.25">
      <c r="A28" s="29" t="s">
        <v>62</v>
      </c>
      <c r="B28" s="167">
        <v>4626.1899999999996</v>
      </c>
      <c r="C28" s="167">
        <v>2784.82</v>
      </c>
      <c r="D28" s="172">
        <v>1820.73</v>
      </c>
      <c r="E28" s="162">
        <v>3023.22</v>
      </c>
      <c r="F28" s="167">
        <v>3897.37</v>
      </c>
      <c r="G28" s="212">
        <v>4000</v>
      </c>
      <c r="H28" s="167">
        <v>2915.86</v>
      </c>
      <c r="I28" s="226">
        <v>3200</v>
      </c>
    </row>
    <row r="29" spans="1:9" x14ac:dyDescent="0.25">
      <c r="A29" s="29" t="s">
        <v>63</v>
      </c>
      <c r="B29" s="167"/>
      <c r="C29" s="167"/>
      <c r="D29" s="172"/>
      <c r="E29" s="162">
        <v>117</v>
      </c>
      <c r="F29" s="167">
        <v>117</v>
      </c>
      <c r="G29" s="212">
        <v>200</v>
      </c>
      <c r="I29" s="226"/>
    </row>
    <row r="30" spans="1:9" x14ac:dyDescent="0.25">
      <c r="A30" s="29" t="s">
        <v>22</v>
      </c>
      <c r="B30" s="167"/>
      <c r="C30" s="167"/>
      <c r="D30" s="172">
        <v>2600</v>
      </c>
      <c r="E30" s="162">
        <v>1366.75</v>
      </c>
      <c r="F30" s="167">
        <v>5084.1499999999996</v>
      </c>
      <c r="G30" s="212">
        <v>7000</v>
      </c>
      <c r="H30" s="167">
        <v>4954.75</v>
      </c>
      <c r="I30" s="226">
        <v>7000</v>
      </c>
    </row>
    <row r="31" spans="1:9" x14ac:dyDescent="0.25">
      <c r="A31" s="29" t="s">
        <v>75</v>
      </c>
      <c r="B31" s="167"/>
      <c r="C31" s="167"/>
      <c r="D31" s="172"/>
      <c r="E31" s="162"/>
      <c r="F31" s="167">
        <v>1146.5</v>
      </c>
      <c r="G31" s="212">
        <v>1500</v>
      </c>
      <c r="H31" s="167">
        <v>1404.5</v>
      </c>
      <c r="I31" s="226">
        <v>1500</v>
      </c>
    </row>
    <row r="32" spans="1:9" x14ac:dyDescent="0.25">
      <c r="B32" s="167"/>
      <c r="C32" s="167"/>
      <c r="D32" s="172"/>
      <c r="E32" s="162"/>
      <c r="F32" s="167"/>
      <c r="G32" s="162"/>
      <c r="I32" s="226"/>
    </row>
    <row r="33" spans="1:9" x14ac:dyDescent="0.25">
      <c r="A33" s="29" t="s">
        <v>64</v>
      </c>
      <c r="B33" s="167"/>
      <c r="C33" s="167">
        <v>816</v>
      </c>
      <c r="D33" s="172">
        <v>200</v>
      </c>
      <c r="E33" s="162">
        <v>16</v>
      </c>
      <c r="F33" s="167">
        <v>50</v>
      </c>
      <c r="G33" s="212">
        <v>0</v>
      </c>
      <c r="I33" s="226"/>
    </row>
    <row r="34" spans="1:9" x14ac:dyDescent="0.25">
      <c r="A34" s="29" t="s">
        <v>23</v>
      </c>
      <c r="B34" s="167">
        <v>8573.75</v>
      </c>
      <c r="C34" s="167">
        <v>8260</v>
      </c>
      <c r="D34" s="172">
        <v>6916</v>
      </c>
      <c r="E34" s="162">
        <v>5735</v>
      </c>
      <c r="F34" s="167">
        <v>6808.46</v>
      </c>
      <c r="G34" s="212">
        <v>7148.88</v>
      </c>
      <c r="H34" s="167">
        <v>6750</v>
      </c>
      <c r="I34" s="226">
        <v>7425</v>
      </c>
    </row>
    <row r="35" spans="1:9" x14ac:dyDescent="0.25">
      <c r="A35" s="29" t="s">
        <v>24</v>
      </c>
      <c r="B35" s="167"/>
      <c r="C35" s="163">
        <v>1538.97</v>
      </c>
      <c r="D35" s="172">
        <v>1749.99</v>
      </c>
      <c r="E35" s="162">
        <v>966.23</v>
      </c>
      <c r="F35" s="167">
        <v>23.09</v>
      </c>
      <c r="G35" s="212">
        <v>1000</v>
      </c>
      <c r="H35" s="167">
        <v>0</v>
      </c>
      <c r="I35" s="226">
        <v>900</v>
      </c>
    </row>
    <row r="36" spans="1:9" x14ac:dyDescent="0.25">
      <c r="B36" s="167"/>
      <c r="C36" s="167"/>
      <c r="D36" s="172"/>
      <c r="E36" s="162"/>
      <c r="F36" s="167"/>
      <c r="G36" s="162"/>
      <c r="I36" s="226"/>
    </row>
    <row r="37" spans="1:9" x14ac:dyDescent="0.25">
      <c r="A37" s="29" t="s">
        <v>65</v>
      </c>
      <c r="B37" s="167">
        <v>2879.95</v>
      </c>
      <c r="C37" s="167">
        <v>58.28</v>
      </c>
      <c r="D37" s="172"/>
      <c r="E37" s="162"/>
      <c r="F37" s="167"/>
      <c r="G37" s="212">
        <v>0</v>
      </c>
      <c r="I37" s="226"/>
    </row>
    <row r="38" spans="1:9" x14ac:dyDescent="0.25">
      <c r="A38" s="29" t="s">
        <v>26</v>
      </c>
      <c r="B38" s="167"/>
      <c r="C38" s="163">
        <v>440.36</v>
      </c>
      <c r="D38" s="172">
        <v>1117.5</v>
      </c>
      <c r="E38" s="162">
        <v>1368.6</v>
      </c>
      <c r="F38" s="167">
        <v>4291.99</v>
      </c>
      <c r="G38" s="212">
        <v>1000</v>
      </c>
      <c r="H38" s="167">
        <v>2081.29</v>
      </c>
      <c r="I38" s="226">
        <v>2500</v>
      </c>
    </row>
    <row r="39" spans="1:9" x14ac:dyDescent="0.25">
      <c r="B39" s="167"/>
      <c r="C39" s="206"/>
      <c r="D39" s="172"/>
      <c r="E39" s="162"/>
      <c r="F39" s="167"/>
      <c r="G39" s="162"/>
      <c r="I39" s="226"/>
    </row>
    <row r="40" spans="1:9" x14ac:dyDescent="0.25">
      <c r="A40" s="29" t="s">
        <v>66</v>
      </c>
      <c r="B40" s="213">
        <v>3390</v>
      </c>
      <c r="C40" s="163">
        <v>2647.02</v>
      </c>
      <c r="D40" s="172">
        <v>282.06</v>
      </c>
      <c r="E40" s="162">
        <v>284.04000000000002</v>
      </c>
      <c r="F40" s="167">
        <v>153.34</v>
      </c>
      <c r="G40" s="212">
        <v>200</v>
      </c>
      <c r="H40" s="167">
        <v>0</v>
      </c>
      <c r="I40" s="226"/>
    </row>
    <row r="41" spans="1:9" x14ac:dyDescent="0.25">
      <c r="A41" s="29" t="s">
        <v>28</v>
      </c>
      <c r="B41" s="213"/>
      <c r="C41" s="163"/>
      <c r="D41" s="172"/>
      <c r="E41" s="162">
        <v>638.05999999999995</v>
      </c>
      <c r="F41" s="167">
        <v>628.49</v>
      </c>
      <c r="G41" s="212">
        <v>800</v>
      </c>
      <c r="H41" s="167">
        <v>489.87</v>
      </c>
      <c r="I41" s="226">
        <v>600</v>
      </c>
    </row>
    <row r="42" spans="1:9" x14ac:dyDescent="0.25">
      <c r="A42" s="29" t="s">
        <v>66</v>
      </c>
      <c r="B42" s="167">
        <v>811</v>
      </c>
      <c r="C42" s="167">
        <v>535.80999999999995</v>
      </c>
      <c r="D42" s="172">
        <v>0</v>
      </c>
      <c r="E42" s="162">
        <v>0</v>
      </c>
      <c r="F42" s="167"/>
      <c r="G42" s="212">
        <v>0</v>
      </c>
      <c r="I42" s="226"/>
    </row>
    <row r="43" spans="1:9" x14ac:dyDescent="0.25">
      <c r="A43" s="29" t="s">
        <v>67</v>
      </c>
      <c r="B43" s="167"/>
      <c r="C43" s="167"/>
      <c r="D43" s="172">
        <v>320.7</v>
      </c>
      <c r="E43" s="162">
        <v>0</v>
      </c>
      <c r="F43" s="167">
        <v>30</v>
      </c>
      <c r="G43" s="212">
        <v>100</v>
      </c>
      <c r="H43" s="167">
        <v>0</v>
      </c>
      <c r="I43" s="226"/>
    </row>
    <row r="44" spans="1:9" x14ac:dyDescent="0.25">
      <c r="A44" s="29" t="s">
        <v>68</v>
      </c>
      <c r="B44" s="167"/>
      <c r="C44" s="167">
        <v>0</v>
      </c>
      <c r="D44" s="172">
        <v>0</v>
      </c>
      <c r="E44" s="162">
        <v>0</v>
      </c>
      <c r="F44" s="167"/>
      <c r="G44" s="212">
        <v>0</v>
      </c>
      <c r="I44" s="226"/>
    </row>
    <row r="45" spans="1:9" x14ac:dyDescent="0.25">
      <c r="A45" s="29" t="s">
        <v>30</v>
      </c>
      <c r="B45" s="167">
        <v>300.08</v>
      </c>
      <c r="C45" s="167">
        <v>175.13</v>
      </c>
      <c r="D45" s="172">
        <v>0</v>
      </c>
      <c r="E45" s="162">
        <v>0</v>
      </c>
      <c r="F45" s="167"/>
      <c r="G45" s="212">
        <v>0</v>
      </c>
      <c r="I45" s="226"/>
    </row>
    <row r="46" spans="1:9" x14ac:dyDescent="0.25">
      <c r="A46" s="29" t="s">
        <v>29</v>
      </c>
      <c r="B46" s="167"/>
      <c r="C46" s="167">
        <v>0</v>
      </c>
      <c r="D46" s="172">
        <v>533.79999999999995</v>
      </c>
      <c r="E46" s="162">
        <v>88.01</v>
      </c>
      <c r="F46" s="167"/>
      <c r="G46" s="212">
        <v>0</v>
      </c>
      <c r="I46" s="226"/>
    </row>
    <row r="47" spans="1:9" x14ac:dyDescent="0.25">
      <c r="B47" s="167"/>
      <c r="C47" s="167"/>
      <c r="D47" s="172"/>
      <c r="E47" s="162"/>
      <c r="F47" s="167"/>
      <c r="G47" s="162"/>
      <c r="I47" s="226"/>
    </row>
    <row r="48" spans="1:9" x14ac:dyDescent="0.25">
      <c r="A48" s="29" t="s">
        <v>32</v>
      </c>
      <c r="B48" s="167">
        <v>14566</v>
      </c>
      <c r="C48" s="167">
        <v>14848.36</v>
      </c>
      <c r="D48" s="172">
        <v>12256.3</v>
      </c>
      <c r="E48" s="162">
        <v>15246.4</v>
      </c>
      <c r="F48" s="167">
        <v>15984.25</v>
      </c>
      <c r="G48" s="212">
        <v>16567.5</v>
      </c>
      <c r="H48" s="167">
        <v>15300.25</v>
      </c>
      <c r="I48" s="226">
        <v>16000</v>
      </c>
    </row>
    <row r="49" spans="1:9" x14ac:dyDescent="0.25">
      <c r="A49" s="29" t="s">
        <v>33</v>
      </c>
      <c r="B49" s="167">
        <v>20760.349999999999</v>
      </c>
      <c r="C49" s="167">
        <v>19512.68</v>
      </c>
      <c r="D49" s="172">
        <v>15313.97</v>
      </c>
      <c r="E49" s="162">
        <v>17998.47</v>
      </c>
      <c r="F49" s="167">
        <v>19547.61</v>
      </c>
      <c r="G49" s="212">
        <v>20223.240000000002</v>
      </c>
      <c r="H49" s="220">
        <v>19800</v>
      </c>
      <c r="I49" s="226">
        <v>21000</v>
      </c>
    </row>
    <row r="50" spans="1:9" x14ac:dyDescent="0.25">
      <c r="B50" s="167"/>
      <c r="C50" s="167"/>
      <c r="D50" s="172"/>
      <c r="E50" s="162"/>
      <c r="F50" s="167"/>
      <c r="G50" s="167"/>
      <c r="I50" s="226"/>
    </row>
    <row r="51" spans="1:9" x14ac:dyDescent="0.25">
      <c r="A51" s="29" t="s">
        <v>34</v>
      </c>
      <c r="B51" s="167">
        <f t="shared" ref="B51:I51" si="0">SUM(B5:B50)</f>
        <v>371006.07999999996</v>
      </c>
      <c r="C51" s="167">
        <f t="shared" si="0"/>
        <v>338776.31</v>
      </c>
      <c r="D51" s="167">
        <f t="shared" si="0"/>
        <v>255082.90000000005</v>
      </c>
      <c r="E51" s="162">
        <f t="shared" si="0"/>
        <v>260413.68000000005</v>
      </c>
      <c r="F51" s="162">
        <f t="shared" si="0"/>
        <v>299173.77999999997</v>
      </c>
      <c r="G51" s="162">
        <f t="shared" si="0"/>
        <v>301559.62</v>
      </c>
      <c r="H51" s="162">
        <f t="shared" si="0"/>
        <v>285501.89</v>
      </c>
      <c r="I51" s="205">
        <f t="shared" si="0"/>
        <v>298725</v>
      </c>
    </row>
    <row r="52" spans="1:9" x14ac:dyDescent="0.25">
      <c r="B52" s="214"/>
      <c r="C52" s="214"/>
      <c r="D52" s="172"/>
      <c r="E52" s="162"/>
      <c r="F52" s="162"/>
      <c r="G52" s="167"/>
      <c r="I52" s="226"/>
    </row>
    <row r="53" spans="1:9" x14ac:dyDescent="0.25">
      <c r="B53" s="85"/>
      <c r="C53" s="85"/>
      <c r="E53" s="29"/>
    </row>
    <row r="54" spans="1:9" x14ac:dyDescent="0.25">
      <c r="B54" s="32"/>
      <c r="C54" s="33"/>
      <c r="E54" s="29"/>
    </row>
    <row r="55" spans="1:9" x14ac:dyDescent="0.25">
      <c r="B55" s="32"/>
      <c r="C55" s="33"/>
      <c r="E55" s="29"/>
    </row>
    <row r="56" spans="1:9" x14ac:dyDescent="0.25">
      <c r="B56" s="34"/>
      <c r="C56" s="33"/>
      <c r="D56" s="29"/>
      <c r="E56" s="29"/>
    </row>
    <row r="57" spans="1:9" x14ac:dyDescent="0.25">
      <c r="B57" s="31"/>
      <c r="C57" s="31"/>
      <c r="D57" s="29"/>
      <c r="E57" s="29"/>
    </row>
    <row r="58" spans="1:9" x14ac:dyDescent="0.25">
      <c r="B58" s="31"/>
      <c r="C58" s="97"/>
      <c r="D58" s="29"/>
      <c r="E58" s="29"/>
    </row>
    <row r="59" spans="1:9" x14ac:dyDescent="0.25">
      <c r="B59" s="31"/>
      <c r="C59" s="31"/>
      <c r="D59" s="29"/>
      <c r="E59" s="29"/>
    </row>
    <row r="60" spans="1:9" x14ac:dyDescent="0.25">
      <c r="B60" s="36"/>
      <c r="C60" s="31"/>
      <c r="D60" s="29"/>
      <c r="E60" s="29"/>
    </row>
    <row r="61" spans="1:9" x14ac:dyDescent="0.25">
      <c r="E61" s="29"/>
    </row>
    <row r="62" spans="1:9" x14ac:dyDescent="0.25">
      <c r="E62" s="29"/>
    </row>
    <row r="63" spans="1:9" x14ac:dyDescent="0.25">
      <c r="E63" s="29"/>
    </row>
    <row r="64" spans="1:9" x14ac:dyDescent="0.25">
      <c r="E64" s="29"/>
    </row>
    <row r="74" spans="1:5" x14ac:dyDescent="0.25">
      <c r="D74" s="29"/>
      <c r="E74" s="29"/>
    </row>
    <row r="75" spans="1:5" x14ac:dyDescent="0.25">
      <c r="D75" s="29"/>
      <c r="E75" s="29"/>
    </row>
    <row r="79" spans="1:5" x14ac:dyDescent="0.25">
      <c r="A79" s="247"/>
      <c r="B79" s="248"/>
      <c r="C79" s="248"/>
      <c r="D79" s="29"/>
      <c r="E79" s="29"/>
    </row>
  </sheetData>
  <mergeCells count="2">
    <mergeCell ref="A79:C79"/>
    <mergeCell ref="A1:H1"/>
  </mergeCells>
  <printOptions gridLines="1"/>
  <pageMargins left="0.7" right="0.7" top="0.75" bottom="0.75" header="0.3" footer="0.3"/>
  <pageSetup scale="65" orientation="portrait" horizontalDpi="4294967293" verticalDpi="4294967293" r:id="rId1"/>
  <ignoredErrors>
    <ignoredError sqref="H51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5"/>
  <sheetViews>
    <sheetView zoomScaleNormal="100" workbookViewId="0">
      <selection activeCell="O4" sqref="O4"/>
    </sheetView>
  </sheetViews>
  <sheetFormatPr defaultColWidth="8.85546875" defaultRowHeight="15" x14ac:dyDescent="0.25"/>
  <cols>
    <col min="1" max="1" width="14.28515625" style="47" bestFit="1" customWidth="1"/>
    <col min="2" max="2" width="16.85546875" style="47" customWidth="1"/>
    <col min="3" max="3" width="0.7109375" style="48" customWidth="1"/>
    <col min="4" max="4" width="11.140625" style="49" bestFit="1" customWidth="1"/>
    <col min="5" max="5" width="0.85546875" style="50" customWidth="1"/>
    <col min="6" max="6" width="11.140625" style="50" bestFit="1" customWidth="1"/>
    <col min="7" max="7" width="1.42578125" style="25" customWidth="1"/>
    <col min="8" max="8" width="11.140625" style="25" bestFit="1" customWidth="1"/>
    <col min="9" max="9" width="1.140625" style="58" customWidth="1"/>
    <col min="10" max="10" width="11.140625" style="20" bestFit="1" customWidth="1"/>
    <col min="11" max="11" width="1.140625" style="20" customWidth="1"/>
    <col min="12" max="12" width="11.42578125" style="20" customWidth="1"/>
    <col min="13" max="13" width="1.42578125" style="20" customWidth="1"/>
    <col min="14" max="14" width="11.28515625" style="20" bestFit="1" customWidth="1"/>
    <col min="15" max="15" width="12.5703125" style="217" customWidth="1"/>
    <col min="16" max="16" width="12.28515625" style="38" customWidth="1"/>
    <col min="17" max="17" width="15.5703125" style="20" customWidth="1"/>
    <col min="18" max="16384" width="8.85546875" style="20"/>
  </cols>
  <sheetData>
    <row r="1" spans="1:17" x14ac:dyDescent="0.25">
      <c r="A1" s="246" t="s">
        <v>69</v>
      </c>
      <c r="B1" s="246"/>
      <c r="C1" s="246"/>
      <c r="D1" s="246"/>
      <c r="E1" s="246"/>
      <c r="F1" s="246"/>
      <c r="G1" s="246"/>
      <c r="H1" s="246"/>
      <c r="I1" s="246"/>
      <c r="J1" s="246"/>
    </row>
    <row r="2" spans="1:17" x14ac:dyDescent="0.25">
      <c r="A2" s="37"/>
      <c r="B2" s="37"/>
      <c r="C2" s="37"/>
      <c r="D2" s="37"/>
      <c r="E2" s="37"/>
      <c r="F2" s="37"/>
      <c r="G2" s="37"/>
      <c r="H2" s="37"/>
      <c r="I2" s="37"/>
    </row>
    <row r="3" spans="1:17" s="42" customFormat="1" x14ac:dyDescent="0.25">
      <c r="A3" s="38"/>
      <c r="B3" s="39">
        <v>2010</v>
      </c>
      <c r="C3" s="40"/>
      <c r="D3" s="39">
        <v>2011</v>
      </c>
      <c r="E3" s="39"/>
      <c r="F3" s="39">
        <v>2012</v>
      </c>
      <c r="G3" s="41"/>
      <c r="H3" s="39">
        <v>2013</v>
      </c>
      <c r="J3" s="38">
        <v>2014</v>
      </c>
      <c r="L3" s="38">
        <v>2015</v>
      </c>
      <c r="N3" s="38">
        <v>2016</v>
      </c>
      <c r="O3" s="3">
        <v>2016</v>
      </c>
      <c r="P3" s="38">
        <v>2017</v>
      </c>
    </row>
    <row r="4" spans="1:17" s="42" customFormat="1" x14ac:dyDescent="0.25">
      <c r="A4" s="38" t="s">
        <v>35</v>
      </c>
      <c r="B4" s="44"/>
      <c r="D4" s="45" t="s">
        <v>70</v>
      </c>
      <c r="E4" s="45"/>
      <c r="F4" s="43" t="s">
        <v>71</v>
      </c>
      <c r="G4" s="43"/>
      <c r="H4" s="46" t="s">
        <v>72</v>
      </c>
      <c r="J4" s="38" t="s">
        <v>71</v>
      </c>
      <c r="L4" s="38" t="s">
        <v>109</v>
      </c>
      <c r="M4" s="38"/>
      <c r="N4" s="38" t="s">
        <v>108</v>
      </c>
      <c r="O4" s="3" t="s">
        <v>165</v>
      </c>
      <c r="P4" s="38" t="s">
        <v>147</v>
      </c>
    </row>
    <row r="5" spans="1:17" x14ac:dyDescent="0.25">
      <c r="B5" s="48"/>
      <c r="C5" s="49"/>
      <c r="D5" s="50"/>
      <c r="F5" s="26"/>
      <c r="G5" s="26"/>
      <c r="H5" s="51"/>
      <c r="I5" s="52"/>
      <c r="J5" s="38"/>
      <c r="L5" s="138"/>
      <c r="M5" s="138"/>
    </row>
    <row r="6" spans="1:17" x14ac:dyDescent="0.25">
      <c r="B6" s="48"/>
      <c r="C6" s="49"/>
      <c r="D6" s="50"/>
      <c r="F6" s="26"/>
      <c r="G6" s="26"/>
      <c r="H6" s="51"/>
      <c r="I6" s="52"/>
      <c r="J6" s="3"/>
      <c r="L6" s="29"/>
      <c r="M6" s="29"/>
      <c r="P6" s="41"/>
    </row>
    <row r="7" spans="1:17" x14ac:dyDescent="0.25">
      <c r="A7" s="145" t="s">
        <v>37</v>
      </c>
      <c r="B7" s="53">
        <v>61380</v>
      </c>
      <c r="C7" s="49"/>
      <c r="D7" s="54">
        <v>81258</v>
      </c>
      <c r="E7" s="55"/>
      <c r="F7" s="56">
        <v>60130</v>
      </c>
      <c r="G7" s="56"/>
      <c r="H7" s="56">
        <v>53440</v>
      </c>
      <c r="I7" s="29"/>
      <c r="J7" s="58">
        <v>70854</v>
      </c>
      <c r="L7" s="26">
        <v>74755</v>
      </c>
      <c r="M7" s="26"/>
      <c r="N7" s="25">
        <v>79000</v>
      </c>
      <c r="O7" s="21">
        <v>79920.009999999995</v>
      </c>
      <c r="P7" s="41">
        <v>82000</v>
      </c>
    </row>
    <row r="8" spans="1:17" x14ac:dyDescent="0.25">
      <c r="A8" s="145" t="s">
        <v>38</v>
      </c>
      <c r="B8" s="53">
        <v>1570</v>
      </c>
      <c r="C8" s="49"/>
      <c r="D8" s="54">
        <v>1465</v>
      </c>
      <c r="E8" s="55"/>
      <c r="F8" s="56">
        <v>2340</v>
      </c>
      <c r="G8" s="56"/>
      <c r="H8" s="56">
        <v>1070</v>
      </c>
      <c r="I8" s="29"/>
      <c r="J8" s="58">
        <v>3290</v>
      </c>
      <c r="L8" s="26">
        <v>1870</v>
      </c>
      <c r="M8" s="26"/>
      <c r="N8" s="25">
        <v>2000</v>
      </c>
      <c r="O8" s="21">
        <v>5330</v>
      </c>
      <c r="P8" s="41">
        <v>5500</v>
      </c>
    </row>
    <row r="9" spans="1:17" x14ac:dyDescent="0.25">
      <c r="A9" s="145" t="s">
        <v>39</v>
      </c>
      <c r="B9" s="53">
        <v>13575</v>
      </c>
      <c r="C9" s="49"/>
      <c r="D9" s="54">
        <v>7989</v>
      </c>
      <c r="E9" s="55"/>
      <c r="F9" s="56">
        <v>11725</v>
      </c>
      <c r="G9" s="56"/>
      <c r="H9" s="56">
        <v>7900</v>
      </c>
      <c r="I9" s="29"/>
      <c r="J9" s="58">
        <v>10650</v>
      </c>
      <c r="L9" s="26">
        <v>11850</v>
      </c>
      <c r="M9" s="26"/>
      <c r="N9" s="25">
        <v>13800</v>
      </c>
      <c r="O9" s="21">
        <v>14300</v>
      </c>
      <c r="P9" s="41">
        <v>15200</v>
      </c>
    </row>
    <row r="10" spans="1:17" x14ac:dyDescent="0.25">
      <c r="A10" s="145" t="s">
        <v>40</v>
      </c>
      <c r="B10" s="53">
        <v>106732</v>
      </c>
      <c r="C10" s="49"/>
      <c r="D10" s="54">
        <v>94451</v>
      </c>
      <c r="E10" s="55"/>
      <c r="F10" s="56">
        <v>117890</v>
      </c>
      <c r="G10" s="56"/>
      <c r="H10" s="56">
        <v>100956</v>
      </c>
      <c r="I10" s="29"/>
      <c r="J10" s="58">
        <v>110679</v>
      </c>
      <c r="L10" s="26">
        <v>131255</v>
      </c>
      <c r="M10" s="26"/>
      <c r="N10" s="25">
        <v>136000</v>
      </c>
      <c r="O10" s="21">
        <v>106704</v>
      </c>
      <c r="P10" s="41">
        <v>130000</v>
      </c>
      <c r="Q10" s="25"/>
    </row>
    <row r="11" spans="1:17" x14ac:dyDescent="0.25">
      <c r="A11" s="145" t="s">
        <v>73</v>
      </c>
      <c r="B11" s="53">
        <v>29650</v>
      </c>
      <c r="C11" s="49"/>
      <c r="D11" s="54">
        <v>25000</v>
      </c>
      <c r="E11" s="55"/>
      <c r="F11" s="57">
        <v>3910.02</v>
      </c>
      <c r="G11" s="57"/>
      <c r="H11" s="56">
        <v>0</v>
      </c>
      <c r="I11" s="29"/>
      <c r="J11" s="58">
        <v>0</v>
      </c>
      <c r="L11" s="26">
        <v>0</v>
      </c>
      <c r="M11" s="26"/>
      <c r="N11" s="25">
        <v>0</v>
      </c>
      <c r="O11" s="30">
        <v>0</v>
      </c>
      <c r="P11" s="41">
        <v>0</v>
      </c>
    </row>
    <row r="12" spans="1:17" x14ac:dyDescent="0.25">
      <c r="A12" s="145" t="s">
        <v>41</v>
      </c>
      <c r="B12" s="53">
        <v>4520</v>
      </c>
      <c r="C12" s="49"/>
      <c r="D12" s="54">
        <v>4161</v>
      </c>
      <c r="E12" s="55"/>
      <c r="F12" s="56">
        <v>3950</v>
      </c>
      <c r="G12" s="56"/>
      <c r="H12" s="56">
        <v>3050</v>
      </c>
      <c r="I12" s="29"/>
      <c r="J12" s="58">
        <v>4100</v>
      </c>
      <c r="L12" s="26">
        <v>3770</v>
      </c>
      <c r="M12" s="26"/>
      <c r="N12" s="25">
        <v>4000</v>
      </c>
      <c r="O12" s="21">
        <v>4200</v>
      </c>
      <c r="P12" s="41">
        <v>4300</v>
      </c>
    </row>
    <row r="13" spans="1:17" x14ac:dyDescent="0.25">
      <c r="A13" s="145" t="s">
        <v>42</v>
      </c>
      <c r="B13" s="53">
        <v>4050</v>
      </c>
      <c r="C13" s="49"/>
      <c r="D13" s="54">
        <v>3161</v>
      </c>
      <c r="E13" s="55"/>
      <c r="F13" s="56">
        <v>4050</v>
      </c>
      <c r="G13" s="56"/>
      <c r="H13" s="56">
        <v>3000</v>
      </c>
      <c r="I13" s="29"/>
      <c r="J13" s="58">
        <v>4050</v>
      </c>
      <c r="L13" s="26">
        <v>4750</v>
      </c>
      <c r="M13" s="26"/>
      <c r="N13" s="25">
        <v>5000</v>
      </c>
      <c r="O13" s="21">
        <v>5875</v>
      </c>
      <c r="P13" s="41">
        <v>6500</v>
      </c>
    </row>
    <row r="14" spans="1:17" x14ac:dyDescent="0.25">
      <c r="A14" s="145" t="s">
        <v>43</v>
      </c>
      <c r="B14" s="53">
        <v>89160</v>
      </c>
      <c r="C14" s="49"/>
      <c r="D14" s="54">
        <v>73828</v>
      </c>
      <c r="E14" s="55"/>
      <c r="F14" s="56">
        <v>91640</v>
      </c>
      <c r="G14" s="56"/>
      <c r="H14" s="56">
        <v>68915</v>
      </c>
      <c r="I14" s="29"/>
      <c r="J14" s="58">
        <v>91275</v>
      </c>
      <c r="L14" s="26">
        <v>92030</v>
      </c>
      <c r="M14" s="26"/>
      <c r="N14" s="25">
        <v>97000</v>
      </c>
      <c r="O14" s="21">
        <v>89676</v>
      </c>
      <c r="P14" s="41">
        <v>95000</v>
      </c>
    </row>
    <row r="15" spans="1:17" x14ac:dyDescent="0.25">
      <c r="A15" s="145" t="s">
        <v>74</v>
      </c>
      <c r="B15" s="53"/>
      <c r="C15" s="49"/>
      <c r="D15" s="54"/>
      <c r="E15" s="55"/>
      <c r="F15" s="56">
        <v>1332</v>
      </c>
      <c r="G15" s="56"/>
      <c r="H15" s="56">
        <v>3740</v>
      </c>
      <c r="I15" s="29"/>
      <c r="J15" s="58">
        <v>4333.33</v>
      </c>
      <c r="L15" s="26">
        <v>3500</v>
      </c>
      <c r="M15" s="26"/>
      <c r="N15" s="25">
        <v>3500</v>
      </c>
      <c r="O15" s="21">
        <v>3500</v>
      </c>
      <c r="P15" s="41">
        <v>3500</v>
      </c>
    </row>
    <row r="16" spans="1:17" x14ac:dyDescent="0.25">
      <c r="A16" s="145" t="s">
        <v>22</v>
      </c>
      <c r="B16" s="53"/>
      <c r="C16" s="49"/>
      <c r="D16" s="54"/>
      <c r="E16" s="55"/>
      <c r="F16" s="56"/>
      <c r="G16" s="56"/>
      <c r="H16" s="56">
        <v>6285</v>
      </c>
      <c r="I16" s="29"/>
      <c r="J16" s="58">
        <v>6067</v>
      </c>
      <c r="L16" s="26">
        <v>11651</v>
      </c>
      <c r="M16" s="26"/>
      <c r="N16" s="25">
        <v>17151</v>
      </c>
      <c r="O16" s="21">
        <v>12610</v>
      </c>
      <c r="P16" s="41">
        <v>15000</v>
      </c>
    </row>
    <row r="17" spans="1:16" x14ac:dyDescent="0.25">
      <c r="A17" s="145" t="s">
        <v>75</v>
      </c>
      <c r="B17" s="53"/>
      <c r="C17" s="49"/>
      <c r="D17" s="54"/>
      <c r="E17" s="55"/>
      <c r="F17" s="56"/>
      <c r="G17" s="56"/>
      <c r="H17" s="56"/>
      <c r="I17" s="29"/>
      <c r="J17" s="58">
        <v>370</v>
      </c>
      <c r="L17" s="26">
        <v>1210</v>
      </c>
      <c r="M17" s="26"/>
      <c r="N17" s="25">
        <v>1300</v>
      </c>
      <c r="O17" s="21">
        <v>1455</v>
      </c>
      <c r="P17" s="41">
        <v>1500</v>
      </c>
    </row>
    <row r="18" spans="1:16" x14ac:dyDescent="0.25">
      <c r="A18" s="145" t="s">
        <v>151</v>
      </c>
      <c r="B18" s="53"/>
      <c r="C18" s="49"/>
      <c r="D18" s="54"/>
      <c r="E18" s="55"/>
      <c r="F18" s="56"/>
      <c r="G18" s="56"/>
      <c r="H18" s="56"/>
      <c r="I18" s="29"/>
      <c r="J18" s="58"/>
      <c r="L18" s="26"/>
      <c r="M18" s="26"/>
      <c r="N18" s="25"/>
      <c r="O18" s="21">
        <v>1500</v>
      </c>
      <c r="P18" s="41">
        <v>1500</v>
      </c>
    </row>
    <row r="19" spans="1:16" x14ac:dyDescent="0.25">
      <c r="A19" s="145" t="s">
        <v>44</v>
      </c>
      <c r="B19" s="53"/>
      <c r="C19" s="49"/>
      <c r="D19" s="54"/>
      <c r="E19" s="55"/>
      <c r="F19" s="56"/>
      <c r="G19" s="56"/>
      <c r="H19" s="56"/>
      <c r="I19" s="29"/>
      <c r="J19" s="58">
        <v>2350</v>
      </c>
      <c r="L19" s="26">
        <v>3295</v>
      </c>
      <c r="M19" s="26"/>
      <c r="N19" s="25">
        <v>3500</v>
      </c>
      <c r="O19" s="21">
        <v>6255</v>
      </c>
      <c r="P19" s="41">
        <v>6500</v>
      </c>
    </row>
    <row r="20" spans="1:16" x14ac:dyDescent="0.25">
      <c r="A20" s="145"/>
      <c r="B20" s="53"/>
      <c r="C20" s="49"/>
      <c r="D20" s="53"/>
      <c r="F20" s="26"/>
      <c r="G20" s="26"/>
      <c r="H20" s="58"/>
      <c r="I20" s="20"/>
      <c r="J20" s="144"/>
      <c r="L20" s="26"/>
      <c r="M20" s="26"/>
      <c r="O20" s="21"/>
    </row>
    <row r="21" spans="1:16" x14ac:dyDescent="0.25">
      <c r="A21" s="145" t="s">
        <v>34</v>
      </c>
      <c r="B21" s="25">
        <f t="shared" ref="B21:J21" si="0">SUM(B6:B20)</f>
        <v>310637</v>
      </c>
      <c r="C21" s="25"/>
      <c r="D21" s="25">
        <f t="shared" si="0"/>
        <v>291313</v>
      </c>
      <c r="E21" s="25"/>
      <c r="F21" s="25">
        <f t="shared" si="0"/>
        <v>296967.02</v>
      </c>
      <c r="H21" s="25">
        <f t="shared" si="0"/>
        <v>248356</v>
      </c>
      <c r="I21" s="25"/>
      <c r="J21" s="25">
        <f t="shared" si="0"/>
        <v>308018.33</v>
      </c>
      <c r="K21" s="25"/>
      <c r="L21" s="25">
        <f>SUM(L6:L20)</f>
        <v>339936</v>
      </c>
      <c r="M21" s="25"/>
      <c r="N21" s="25">
        <f>SUM(N6:N20)</f>
        <v>362251</v>
      </c>
      <c r="O21" s="26">
        <f>SUM(O6:O20)</f>
        <v>331325.01</v>
      </c>
      <c r="P21" s="232">
        <f>SUM(P6:P20)</f>
        <v>366500</v>
      </c>
    </row>
    <row r="22" spans="1:16" x14ac:dyDescent="0.25">
      <c r="A22" s="145"/>
      <c r="B22" s="48"/>
      <c r="C22" s="49"/>
      <c r="D22" s="41"/>
      <c r="F22" s="26"/>
      <c r="G22" s="26"/>
      <c r="H22" s="58"/>
      <c r="I22" s="20"/>
      <c r="L22" s="38"/>
      <c r="M22" s="38"/>
    </row>
    <row r="23" spans="1:16" x14ac:dyDescent="0.25">
      <c r="A23" s="145"/>
      <c r="D23" s="60" t="s">
        <v>76</v>
      </c>
      <c r="E23" s="20"/>
      <c r="F23" s="61"/>
      <c r="I23" s="62"/>
      <c r="L23" s="38"/>
      <c r="M23" s="38"/>
    </row>
    <row r="24" spans="1:16" ht="15.75" thickBot="1" x14ac:dyDescent="0.3">
      <c r="C24" s="63"/>
      <c r="D24" s="64"/>
      <c r="E24" s="65"/>
      <c r="F24" s="65"/>
      <c r="G24" s="35"/>
      <c r="H24" s="35"/>
      <c r="I24" s="66"/>
    </row>
    <row r="25" spans="1:16" x14ac:dyDescent="0.25">
      <c r="A25" s="67">
        <v>291313</v>
      </c>
      <c r="B25" s="68" t="s">
        <v>46</v>
      </c>
      <c r="C25" s="63"/>
      <c r="D25" s="20"/>
      <c r="E25" s="20"/>
      <c r="F25" s="35"/>
      <c r="G25" s="35"/>
      <c r="H25" s="35"/>
    </row>
    <row r="26" spans="1:16" x14ac:dyDescent="0.25">
      <c r="A26" s="69">
        <v>371006</v>
      </c>
      <c r="B26" s="70" t="s">
        <v>47</v>
      </c>
      <c r="C26" s="71"/>
      <c r="D26" s="20"/>
      <c r="E26" s="20"/>
      <c r="F26" s="35"/>
      <c r="G26" s="35"/>
      <c r="H26" s="35"/>
    </row>
    <row r="27" spans="1:16" ht="15.75" thickBot="1" x14ac:dyDescent="0.3">
      <c r="A27" s="72">
        <f>SUM(A25-A26)</f>
        <v>-79693</v>
      </c>
      <c r="B27" s="73" t="s">
        <v>77</v>
      </c>
      <c r="C27" s="71"/>
      <c r="D27" s="20"/>
      <c r="E27" s="20"/>
      <c r="F27" s="35"/>
      <c r="G27" s="35"/>
      <c r="H27" s="35"/>
    </row>
    <row r="28" spans="1:16" ht="15.75" thickBot="1" x14ac:dyDescent="0.3">
      <c r="B28" s="74"/>
      <c r="C28" s="75"/>
      <c r="D28" s="76"/>
      <c r="E28" s="74"/>
      <c r="F28" s="77"/>
      <c r="G28" s="35"/>
      <c r="H28" s="35"/>
      <c r="I28" s="66"/>
    </row>
    <row r="29" spans="1:16" x14ac:dyDescent="0.25">
      <c r="A29" s="78">
        <f>SUM(F7:F15)</f>
        <v>296967.02</v>
      </c>
      <c r="B29" s="79" t="s">
        <v>46</v>
      </c>
      <c r="C29" s="80"/>
      <c r="D29" s="64"/>
      <c r="E29" s="81"/>
      <c r="F29" s="82"/>
      <c r="G29" s="26"/>
      <c r="H29" s="26"/>
      <c r="I29" s="66"/>
    </row>
    <row r="30" spans="1:16" x14ac:dyDescent="0.25">
      <c r="A30" s="69">
        <v>338736.31</v>
      </c>
      <c r="B30" s="83" t="s">
        <v>47</v>
      </c>
      <c r="C30" s="84"/>
      <c r="D30" s="85"/>
      <c r="E30" s="85"/>
      <c r="F30" s="77"/>
      <c r="G30" s="86"/>
      <c r="H30" s="86"/>
      <c r="I30" s="66"/>
    </row>
    <row r="31" spans="1:16" ht="15.75" thickBot="1" x14ac:dyDescent="0.3">
      <c r="A31" s="72">
        <f>SUM(A29, -A30)</f>
        <v>-41769.289999999979</v>
      </c>
      <c r="B31" s="87" t="s">
        <v>78</v>
      </c>
      <c r="C31" s="75"/>
      <c r="D31" s="76"/>
      <c r="E31" s="74"/>
      <c r="F31" s="77"/>
      <c r="G31" s="74"/>
      <c r="H31" s="74"/>
      <c r="I31" s="66"/>
    </row>
    <row r="32" spans="1:16" ht="15.75" thickBot="1" x14ac:dyDescent="0.3"/>
    <row r="33" spans="1:10" x14ac:dyDescent="0.25">
      <c r="A33" s="67">
        <v>248356</v>
      </c>
      <c r="B33" s="68" t="s">
        <v>46</v>
      </c>
      <c r="C33" s="252"/>
      <c r="D33" s="253"/>
      <c r="E33" s="253"/>
      <c r="F33" s="253"/>
      <c r="G33" s="253"/>
    </row>
    <row r="34" spans="1:10" x14ac:dyDescent="0.25">
      <c r="A34" s="88">
        <v>254799.93</v>
      </c>
      <c r="B34" s="89" t="s">
        <v>47</v>
      </c>
    </row>
    <row r="35" spans="1:10" ht="15.75" thickBot="1" x14ac:dyDescent="0.3">
      <c r="A35" s="90">
        <f>SUM(A33, -A34)</f>
        <v>-6443.929999999993</v>
      </c>
      <c r="B35" s="91" t="s">
        <v>79</v>
      </c>
      <c r="C35" s="254"/>
      <c r="D35" s="255"/>
      <c r="F35" s="256"/>
      <c r="G35" s="256"/>
      <c r="H35" s="256"/>
      <c r="I35" s="256"/>
      <c r="J35" s="256"/>
    </row>
    <row r="36" spans="1:10" ht="15.75" thickBot="1" x14ac:dyDescent="0.3">
      <c r="F36" s="25"/>
      <c r="I36" s="20"/>
    </row>
    <row r="37" spans="1:10" x14ac:dyDescent="0.25">
      <c r="A37" s="67">
        <v>308018</v>
      </c>
      <c r="B37" s="147" t="s">
        <v>46</v>
      </c>
      <c r="C37" s="148"/>
      <c r="G37" s="20"/>
      <c r="H37" s="20"/>
      <c r="I37" s="20"/>
    </row>
    <row r="38" spans="1:10" x14ac:dyDescent="0.25">
      <c r="A38" s="88">
        <v>259702.1</v>
      </c>
      <c r="B38" s="149" t="s">
        <v>47</v>
      </c>
      <c r="C38" s="148"/>
      <c r="G38" s="20"/>
      <c r="H38" s="20"/>
      <c r="I38" s="20"/>
    </row>
    <row r="39" spans="1:10" ht="15.75" thickBot="1" x14ac:dyDescent="0.3">
      <c r="A39" s="92">
        <f>SUM(A37, -A38)</f>
        <v>48315.899999999994</v>
      </c>
      <c r="B39" s="151" t="s">
        <v>80</v>
      </c>
      <c r="C39" s="148"/>
      <c r="D39" s="257"/>
      <c r="E39" s="258"/>
      <c r="F39" s="258"/>
      <c r="G39" s="20"/>
      <c r="H39" s="20"/>
      <c r="I39" s="20"/>
    </row>
    <row r="40" spans="1:10" ht="15.75" thickBot="1" x14ac:dyDescent="0.3"/>
    <row r="41" spans="1:10" x14ac:dyDescent="0.25">
      <c r="A41" s="67">
        <v>339936</v>
      </c>
      <c r="B41" s="147" t="s">
        <v>116</v>
      </c>
      <c r="C41" s="148"/>
      <c r="D41" s="64"/>
      <c r="E41" s="153"/>
      <c r="F41" s="153"/>
    </row>
    <row r="42" spans="1:10" x14ac:dyDescent="0.25">
      <c r="A42" s="88">
        <v>288533.78999999998</v>
      </c>
      <c r="B42" s="149" t="s">
        <v>117</v>
      </c>
      <c r="C42" s="148"/>
      <c r="D42" s="64"/>
      <c r="E42" s="153"/>
      <c r="F42" s="153"/>
    </row>
    <row r="43" spans="1:10" ht="15.75" thickBot="1" x14ac:dyDescent="0.3">
      <c r="A43" s="92">
        <f>SUM(A41, -A42)</f>
        <v>51402.210000000021</v>
      </c>
      <c r="B43" s="151" t="s">
        <v>118</v>
      </c>
      <c r="C43" s="148"/>
      <c r="D43" s="251" t="s">
        <v>134</v>
      </c>
      <c r="E43" s="251"/>
      <c r="F43" s="251"/>
    </row>
    <row r="44" spans="1:10" ht="15.75" thickBot="1" x14ac:dyDescent="0.3"/>
    <row r="45" spans="1:10" x14ac:dyDescent="0.25">
      <c r="A45" s="67">
        <v>362251</v>
      </c>
      <c r="B45" s="146" t="s">
        <v>116</v>
      </c>
      <c r="C45" s="154"/>
    </row>
    <row r="46" spans="1:10" x14ac:dyDescent="0.25">
      <c r="A46" s="69">
        <v>301559</v>
      </c>
      <c r="B46" s="148" t="s">
        <v>117</v>
      </c>
      <c r="C46" s="155"/>
    </row>
    <row r="47" spans="1:10" ht="15.75" thickBot="1" x14ac:dyDescent="0.3">
      <c r="A47" s="92">
        <f>SUM(A45, -A46)</f>
        <v>60692</v>
      </c>
      <c r="B47" s="150" t="s">
        <v>162</v>
      </c>
      <c r="C47" s="156"/>
      <c r="D47" s="249" t="s">
        <v>146</v>
      </c>
      <c r="E47" s="250"/>
      <c r="F47" s="250"/>
    </row>
    <row r="48" spans="1:10" ht="15.75" thickBot="1" x14ac:dyDescent="0.3">
      <c r="A48" s="218"/>
      <c r="B48" s="148"/>
      <c r="C48" s="63"/>
      <c r="D48" s="219"/>
      <c r="E48" s="216"/>
      <c r="F48" s="216"/>
    </row>
    <row r="49" spans="1:6" x14ac:dyDescent="0.25">
      <c r="A49" s="67">
        <v>331325.01</v>
      </c>
      <c r="B49" s="147" t="s">
        <v>116</v>
      </c>
      <c r="C49" s="63"/>
      <c r="D49" s="219"/>
      <c r="E49" s="216"/>
      <c r="F49" s="216"/>
    </row>
    <row r="50" spans="1:6" x14ac:dyDescent="0.25">
      <c r="A50" s="69">
        <v>285501.89</v>
      </c>
      <c r="B50" s="149" t="s">
        <v>117</v>
      </c>
      <c r="C50" s="63"/>
      <c r="D50" s="219"/>
      <c r="E50" s="216"/>
      <c r="F50" s="216"/>
    </row>
    <row r="51" spans="1:6" ht="15.75" thickBot="1" x14ac:dyDescent="0.3">
      <c r="A51" s="92">
        <f>SUM(A49, -A50)</f>
        <v>45823.119999999995</v>
      </c>
      <c r="B51" s="151" t="s">
        <v>163</v>
      </c>
      <c r="C51" s="63"/>
      <c r="D51" s="219"/>
      <c r="E51" s="216"/>
      <c r="F51" s="216"/>
    </row>
    <row r="52" spans="1:6" ht="15.75" thickBot="1" x14ac:dyDescent="0.3"/>
    <row r="53" spans="1:6" x14ac:dyDescent="0.25">
      <c r="A53" s="67">
        <v>366500</v>
      </c>
      <c r="B53" s="146" t="s">
        <v>116</v>
      </c>
      <c r="C53" s="154"/>
      <c r="E53" s="202"/>
      <c r="F53" s="202"/>
    </row>
    <row r="54" spans="1:6" x14ac:dyDescent="0.25">
      <c r="A54" s="69">
        <v>298725</v>
      </c>
      <c r="B54" s="148" t="s">
        <v>117</v>
      </c>
      <c r="C54" s="155"/>
      <c r="E54" s="202"/>
      <c r="F54" s="202"/>
    </row>
    <row r="55" spans="1:6" ht="15.75" thickBot="1" x14ac:dyDescent="0.3">
      <c r="A55" s="92">
        <f>SUM(A53, -A54)</f>
        <v>67775</v>
      </c>
      <c r="B55" s="150" t="s">
        <v>164</v>
      </c>
      <c r="C55" s="156"/>
      <c r="D55" s="249"/>
      <c r="E55" s="250"/>
      <c r="F55" s="250"/>
    </row>
  </sheetData>
  <mergeCells count="8">
    <mergeCell ref="D55:F55"/>
    <mergeCell ref="D47:F47"/>
    <mergeCell ref="D43:F43"/>
    <mergeCell ref="A1:J1"/>
    <mergeCell ref="C33:G33"/>
    <mergeCell ref="C35:D35"/>
    <mergeCell ref="F35:J35"/>
    <mergeCell ref="D39:F39"/>
  </mergeCells>
  <printOptions gridLines="1"/>
  <pageMargins left="0.7" right="0.7" top="0.75" bottom="0.75" header="0.3" footer="0.3"/>
  <pageSetup scale="69" orientation="portrait" horizontalDpi="4294967293" vertic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0"/>
  <sheetViews>
    <sheetView tabSelected="1" zoomScaleNormal="100" workbookViewId="0">
      <selection activeCell="K27" sqref="K27"/>
    </sheetView>
  </sheetViews>
  <sheetFormatPr defaultRowHeight="15" x14ac:dyDescent="0.25"/>
  <cols>
    <col min="1" max="1" width="18.85546875" style="29" bestFit="1" customWidth="1"/>
    <col min="2" max="2" width="1.140625" style="29" customWidth="1"/>
    <col min="3" max="3" width="13.42578125" style="29" bestFit="1" customWidth="1"/>
    <col min="4" max="4" width="1.140625" style="29" customWidth="1"/>
    <col min="5" max="5" width="13" style="29" bestFit="1" customWidth="1"/>
    <col min="6" max="6" width="1.140625" style="29" customWidth="1"/>
    <col min="7" max="7" width="13.42578125" style="29" bestFit="1" customWidth="1"/>
    <col min="8" max="8" width="1" style="29" customWidth="1"/>
    <col min="9" max="9" width="11.42578125" style="21" bestFit="1" customWidth="1"/>
    <col min="10" max="10" width="1.28515625" style="29" customWidth="1"/>
    <col min="11" max="11" width="13.42578125" style="27" customWidth="1"/>
    <col min="12" max="12" width="0.85546875" style="27" customWidth="1"/>
    <col min="13" max="13" width="11.7109375" style="27" bestFit="1" customWidth="1"/>
    <col min="14" max="14" width="1.42578125" style="27" customWidth="1"/>
    <col min="15" max="15" width="12.5703125" style="167" bestFit="1" customWidth="1"/>
    <col min="16" max="16" width="1.85546875" style="167" customWidth="1"/>
    <col min="17" max="17" width="12.5703125" style="167" bestFit="1" customWidth="1"/>
    <col min="18" max="18" width="3.85546875" style="167" customWidth="1"/>
    <col min="19" max="19" width="12.5703125" style="95" bestFit="1" customWidth="1"/>
    <col min="20" max="16384" width="9.140625" style="29"/>
  </cols>
  <sheetData>
    <row r="1" spans="1:19" x14ac:dyDescent="0.25">
      <c r="A1" s="247" t="s">
        <v>157</v>
      </c>
      <c r="B1" s="247"/>
      <c r="C1" s="247"/>
      <c r="D1" s="247"/>
      <c r="E1" s="247"/>
      <c r="F1" s="247"/>
      <c r="G1" s="247"/>
      <c r="H1" s="247"/>
      <c r="I1" s="247"/>
      <c r="J1" s="247"/>
      <c r="K1" s="247"/>
      <c r="L1" s="247"/>
      <c r="M1" s="247"/>
      <c r="N1" s="247"/>
      <c r="O1" s="247"/>
      <c r="P1" s="215"/>
      <c r="Q1" s="215"/>
      <c r="R1" s="215"/>
    </row>
    <row r="2" spans="1:19" x14ac:dyDescent="0.25">
      <c r="A2" s="94"/>
      <c r="B2" s="94"/>
      <c r="C2" s="94"/>
      <c r="D2" s="94"/>
      <c r="E2" s="94"/>
      <c r="F2" s="94"/>
      <c r="G2" s="94"/>
      <c r="H2" s="94"/>
      <c r="I2" s="94"/>
      <c r="J2" s="94"/>
    </row>
    <row r="3" spans="1:19" s="22" customFormat="1" ht="41.25" customHeight="1" x14ac:dyDescent="0.25">
      <c r="A3" s="22" t="s">
        <v>55</v>
      </c>
      <c r="C3" s="22" t="s">
        <v>56</v>
      </c>
      <c r="E3" s="24" t="s">
        <v>81</v>
      </c>
      <c r="G3" s="98" t="s">
        <v>82</v>
      </c>
      <c r="H3" s="98"/>
      <c r="I3" s="22" t="s">
        <v>114</v>
      </c>
      <c r="K3" s="22" t="s">
        <v>139</v>
      </c>
      <c r="M3" s="22" t="s">
        <v>136</v>
      </c>
      <c r="O3" s="228" t="s">
        <v>153</v>
      </c>
      <c r="P3" s="228"/>
      <c r="Q3" s="228" t="s">
        <v>158</v>
      </c>
      <c r="R3" s="228"/>
      <c r="S3" s="22" t="s">
        <v>167</v>
      </c>
    </row>
    <row r="4" spans="1:19" x14ac:dyDescent="0.25">
      <c r="A4" s="29" t="s">
        <v>83</v>
      </c>
      <c r="C4" s="21">
        <v>250</v>
      </c>
      <c r="D4" s="21"/>
      <c r="E4" s="21">
        <v>950.23</v>
      </c>
      <c r="G4" s="21">
        <v>0</v>
      </c>
      <c r="H4" s="21"/>
      <c r="I4" s="21">
        <v>201.83</v>
      </c>
      <c r="K4" s="28">
        <v>420</v>
      </c>
      <c r="L4" s="28"/>
      <c r="M4" s="152">
        <v>500</v>
      </c>
      <c r="N4" s="152"/>
      <c r="O4" s="227">
        <v>210</v>
      </c>
      <c r="P4" s="227"/>
      <c r="Q4" s="227">
        <v>420</v>
      </c>
      <c r="R4" s="227"/>
      <c r="S4" s="233">
        <v>500</v>
      </c>
    </row>
    <row r="5" spans="1:19" x14ac:dyDescent="0.25">
      <c r="A5" s="29" t="s">
        <v>84</v>
      </c>
      <c r="C5" s="21">
        <v>23672.76</v>
      </c>
      <c r="D5" s="21"/>
      <c r="E5" s="21">
        <v>7041.75</v>
      </c>
      <c r="G5" s="21">
        <v>11000</v>
      </c>
      <c r="H5" s="21"/>
      <c r="I5" s="21">
        <v>15203.74</v>
      </c>
      <c r="K5" s="28">
        <v>16887.11</v>
      </c>
      <c r="L5" s="28"/>
      <c r="M5" s="152">
        <v>17000</v>
      </c>
      <c r="N5" s="152"/>
      <c r="O5" s="227">
        <v>8216</v>
      </c>
      <c r="P5" s="227"/>
      <c r="Q5" s="227">
        <v>23968.07</v>
      </c>
      <c r="R5" s="227"/>
      <c r="S5" s="233">
        <v>26000</v>
      </c>
    </row>
    <row r="6" spans="1:19" x14ac:dyDescent="0.25">
      <c r="A6" s="29" t="s">
        <v>85</v>
      </c>
      <c r="C6" s="21">
        <v>0</v>
      </c>
      <c r="D6" s="21"/>
      <c r="E6" s="21">
        <v>329.51</v>
      </c>
      <c r="G6" s="21">
        <v>0</v>
      </c>
      <c r="H6" s="21"/>
      <c r="I6" s="21">
        <v>0</v>
      </c>
      <c r="K6" s="28">
        <v>0</v>
      </c>
      <c r="L6" s="28"/>
      <c r="M6" s="152">
        <v>0</v>
      </c>
      <c r="N6" s="152"/>
      <c r="O6" s="227"/>
      <c r="P6" s="227"/>
      <c r="Q6" s="227"/>
      <c r="R6" s="227"/>
      <c r="S6" s="233"/>
    </row>
    <row r="7" spans="1:19" x14ac:dyDescent="0.25">
      <c r="A7" s="29" t="s">
        <v>86</v>
      </c>
      <c r="C7" s="21">
        <v>1977.23</v>
      </c>
      <c r="D7" s="21"/>
      <c r="E7" s="21">
        <v>4955.9799999999996</v>
      </c>
      <c r="G7" s="21">
        <v>3000</v>
      </c>
      <c r="H7" s="21"/>
      <c r="I7" s="21">
        <v>2936.3</v>
      </c>
      <c r="K7" s="28">
        <v>3338.54</v>
      </c>
      <c r="L7" s="28"/>
      <c r="M7" s="152">
        <v>1000</v>
      </c>
      <c r="N7" s="152"/>
      <c r="O7" s="227">
        <v>1062.3499999999999</v>
      </c>
      <c r="P7" s="227"/>
      <c r="Q7" s="227">
        <v>1200</v>
      </c>
      <c r="R7" s="227"/>
      <c r="S7" s="233">
        <v>1200</v>
      </c>
    </row>
    <row r="8" spans="1:19" x14ac:dyDescent="0.25">
      <c r="A8" s="29" t="s">
        <v>87</v>
      </c>
      <c r="C8" s="21">
        <v>4875.8900000000003</v>
      </c>
      <c r="D8" s="21"/>
      <c r="E8" s="21">
        <v>6193.14</v>
      </c>
      <c r="G8" s="21">
        <v>4200</v>
      </c>
      <c r="H8" s="21"/>
      <c r="I8" s="21">
        <v>5866.54</v>
      </c>
      <c r="K8" s="28">
        <v>7193.28</v>
      </c>
      <c r="L8" s="28"/>
      <c r="M8" s="152">
        <v>6500</v>
      </c>
      <c r="N8" s="152"/>
      <c r="O8" s="227">
        <v>3529.94</v>
      </c>
      <c r="P8" s="227"/>
      <c r="Q8" s="227">
        <v>7060</v>
      </c>
      <c r="R8" s="227"/>
      <c r="S8" s="233">
        <v>7100</v>
      </c>
    </row>
    <row r="9" spans="1:19" x14ac:dyDescent="0.25">
      <c r="A9" s="29" t="s">
        <v>131</v>
      </c>
      <c r="C9" s="21">
        <v>198910.59</v>
      </c>
      <c r="D9" s="21"/>
      <c r="E9" s="21">
        <v>163547.68</v>
      </c>
      <c r="G9" s="21">
        <v>238100</v>
      </c>
      <c r="H9" s="21"/>
      <c r="I9" s="21">
        <v>261175.96</v>
      </c>
      <c r="K9" s="28">
        <v>244032.96</v>
      </c>
      <c r="L9" s="28"/>
      <c r="M9" s="152">
        <v>252700</v>
      </c>
      <c r="N9" s="152"/>
      <c r="O9" s="227">
        <v>142091.1</v>
      </c>
      <c r="P9" s="227"/>
      <c r="Q9" s="227">
        <v>266872.09999999998</v>
      </c>
      <c r="R9" s="227"/>
      <c r="S9" s="233">
        <v>262000</v>
      </c>
    </row>
    <row r="10" spans="1:19" x14ac:dyDescent="0.25">
      <c r="A10" s="29" t="s">
        <v>88</v>
      </c>
      <c r="C10" s="21">
        <v>3299.41</v>
      </c>
      <c r="D10" s="21"/>
      <c r="E10" s="21">
        <v>12511.39</v>
      </c>
      <c r="G10" s="21">
        <v>19048</v>
      </c>
      <c r="H10" s="21"/>
      <c r="I10" s="21">
        <v>18524.849999999999</v>
      </c>
      <c r="K10" s="28">
        <v>17236.45</v>
      </c>
      <c r="L10" s="28"/>
      <c r="M10" s="152">
        <v>17700</v>
      </c>
      <c r="N10" s="152"/>
      <c r="O10" s="227">
        <v>7190.01</v>
      </c>
      <c r="P10" s="227"/>
      <c r="Q10" s="227">
        <v>13600</v>
      </c>
      <c r="R10" s="227"/>
      <c r="S10" s="233">
        <v>13100</v>
      </c>
    </row>
    <row r="11" spans="1:19" x14ac:dyDescent="0.25">
      <c r="A11" s="29" t="s">
        <v>89</v>
      </c>
      <c r="C11" s="21">
        <v>2486</v>
      </c>
      <c r="D11" s="21"/>
      <c r="E11" s="21">
        <v>3000</v>
      </c>
      <c r="G11" s="21">
        <v>4762</v>
      </c>
      <c r="H11" s="21"/>
      <c r="I11" s="21">
        <v>0</v>
      </c>
      <c r="K11" s="28">
        <v>5000</v>
      </c>
      <c r="L11" s="28"/>
      <c r="M11" s="152">
        <v>0</v>
      </c>
      <c r="N11" s="152"/>
      <c r="O11" s="227"/>
      <c r="P11" s="227"/>
      <c r="Q11" s="227"/>
      <c r="R11" s="227"/>
      <c r="S11" s="233"/>
    </row>
    <row r="12" spans="1:19" x14ac:dyDescent="0.25">
      <c r="A12" s="29" t="s">
        <v>127</v>
      </c>
      <c r="C12" s="21">
        <v>0</v>
      </c>
      <c r="D12" s="21"/>
      <c r="E12" s="21">
        <v>3492.36</v>
      </c>
      <c r="G12" s="21">
        <v>7143</v>
      </c>
      <c r="H12" s="21"/>
      <c r="I12" s="21">
        <v>5448.51</v>
      </c>
      <c r="K12" s="28">
        <v>5069.57</v>
      </c>
      <c r="L12" s="28"/>
      <c r="M12" s="152">
        <v>5100</v>
      </c>
      <c r="N12" s="152"/>
      <c r="O12" s="227">
        <v>2114.6999999999998</v>
      </c>
      <c r="P12" s="227"/>
      <c r="Q12" s="227">
        <v>4229.3999999999996</v>
      </c>
      <c r="R12" s="227"/>
      <c r="S12" s="233">
        <v>4200</v>
      </c>
    </row>
    <row r="13" spans="1:19" x14ac:dyDescent="0.25">
      <c r="A13" s="29" t="s">
        <v>90</v>
      </c>
      <c r="C13" s="86">
        <v>0</v>
      </c>
      <c r="D13" s="86"/>
      <c r="E13" s="21">
        <v>6640.48</v>
      </c>
      <c r="G13" s="21">
        <v>0</v>
      </c>
      <c r="H13" s="21"/>
      <c r="I13" s="21">
        <v>0</v>
      </c>
      <c r="K13" s="28">
        <v>0</v>
      </c>
      <c r="L13" s="28"/>
      <c r="M13" s="152">
        <v>0</v>
      </c>
      <c r="N13" s="152"/>
      <c r="O13" s="227"/>
      <c r="P13" s="227"/>
      <c r="Q13" s="227"/>
      <c r="R13" s="227"/>
      <c r="S13" s="233"/>
    </row>
    <row r="14" spans="1:19" x14ac:dyDescent="0.25">
      <c r="A14" s="29" t="s">
        <v>91</v>
      </c>
      <c r="C14" s="86">
        <v>8700</v>
      </c>
      <c r="D14" s="86"/>
      <c r="E14" s="21">
        <v>8750</v>
      </c>
      <c r="G14" s="21">
        <v>8750</v>
      </c>
      <c r="H14" s="21"/>
      <c r="I14" s="21">
        <v>9285</v>
      </c>
      <c r="K14" s="28">
        <v>9285</v>
      </c>
      <c r="L14" s="28"/>
      <c r="M14" s="152">
        <v>10500</v>
      </c>
      <c r="N14" s="152"/>
      <c r="O14" s="227">
        <v>9500</v>
      </c>
      <c r="P14" s="227"/>
      <c r="Q14" s="227">
        <v>9500</v>
      </c>
      <c r="R14" s="227"/>
      <c r="S14" s="233">
        <v>9700</v>
      </c>
    </row>
    <row r="15" spans="1:19" x14ac:dyDescent="0.25">
      <c r="A15" s="29" t="s">
        <v>92</v>
      </c>
      <c r="C15" s="86">
        <v>3364</v>
      </c>
      <c r="D15" s="86"/>
      <c r="E15" s="21">
        <v>21123</v>
      </c>
      <c r="G15" s="21">
        <v>22000</v>
      </c>
      <c r="H15" s="21"/>
      <c r="I15" s="21">
        <v>12234</v>
      </c>
      <c r="K15" s="28">
        <v>9283.5</v>
      </c>
      <c r="L15" s="28"/>
      <c r="M15" s="152">
        <v>15000</v>
      </c>
      <c r="N15" s="152"/>
      <c r="O15" s="227">
        <v>5077.5</v>
      </c>
      <c r="P15" s="227"/>
      <c r="Q15" s="227">
        <v>10200</v>
      </c>
      <c r="R15" s="227"/>
      <c r="S15" s="233">
        <v>11200</v>
      </c>
    </row>
    <row r="16" spans="1:19" x14ac:dyDescent="0.25">
      <c r="A16" s="29" t="s">
        <v>93</v>
      </c>
      <c r="C16" s="86">
        <v>52170.83</v>
      </c>
      <c r="D16" s="86"/>
      <c r="E16" s="21">
        <v>69156</v>
      </c>
      <c r="G16" s="21">
        <v>36100</v>
      </c>
      <c r="H16" s="21"/>
      <c r="I16" s="21">
        <v>16768.060000000001</v>
      </c>
      <c r="K16" s="28">
        <v>10160.75</v>
      </c>
      <c r="L16" s="28"/>
      <c r="M16" s="152">
        <v>14000</v>
      </c>
      <c r="N16" s="152"/>
      <c r="O16" s="227">
        <v>3375.96</v>
      </c>
      <c r="P16" s="227"/>
      <c r="Q16" s="227">
        <v>10000</v>
      </c>
      <c r="R16" s="227"/>
      <c r="S16" s="233">
        <v>11000</v>
      </c>
    </row>
    <row r="17" spans="1:19" x14ac:dyDescent="0.25">
      <c r="A17" s="29" t="s">
        <v>94</v>
      </c>
      <c r="C17" s="86">
        <v>0</v>
      </c>
      <c r="D17" s="86"/>
      <c r="E17" s="21">
        <v>1000</v>
      </c>
      <c r="G17" s="21">
        <v>500</v>
      </c>
      <c r="H17" s="21"/>
      <c r="I17" s="21">
        <v>1069.28</v>
      </c>
      <c r="K17" s="28">
        <v>2128.9499999999998</v>
      </c>
      <c r="L17" s="28"/>
      <c r="M17" s="152">
        <v>2000</v>
      </c>
      <c r="N17" s="152"/>
      <c r="O17" s="227">
        <v>3229.2</v>
      </c>
      <c r="P17" s="227"/>
      <c r="Q17" s="227">
        <v>4000</v>
      </c>
      <c r="R17" s="227"/>
      <c r="S17" s="233">
        <v>4500</v>
      </c>
    </row>
    <row r="18" spans="1:19" x14ac:dyDescent="0.25">
      <c r="A18" s="29" t="s">
        <v>132</v>
      </c>
      <c r="C18" s="86">
        <v>281.95</v>
      </c>
      <c r="D18" s="86"/>
      <c r="E18" s="21">
        <v>299.29000000000002</v>
      </c>
      <c r="G18" s="21">
        <v>300</v>
      </c>
      <c r="H18" s="21"/>
      <c r="I18" s="21">
        <v>164</v>
      </c>
      <c r="K18" s="28">
        <v>150</v>
      </c>
      <c r="L18" s="28"/>
      <c r="M18" s="152">
        <v>150</v>
      </c>
      <c r="N18" s="152"/>
      <c r="O18" s="227"/>
      <c r="P18" s="227"/>
      <c r="Q18" s="227">
        <v>0</v>
      </c>
      <c r="R18" s="227"/>
      <c r="S18" s="233"/>
    </row>
    <row r="19" spans="1:19" x14ac:dyDescent="0.25">
      <c r="A19" s="29" t="s">
        <v>95</v>
      </c>
      <c r="C19" s="86">
        <v>0</v>
      </c>
      <c r="D19" s="86"/>
      <c r="E19" s="21">
        <v>175</v>
      </c>
      <c r="G19" s="21">
        <v>200</v>
      </c>
      <c r="H19" s="21"/>
      <c r="I19" s="21">
        <v>175</v>
      </c>
      <c r="K19" s="28">
        <v>175</v>
      </c>
      <c r="L19" s="28"/>
      <c r="M19" s="152">
        <v>175</v>
      </c>
      <c r="N19" s="152"/>
      <c r="O19" s="227"/>
      <c r="P19" s="227"/>
      <c r="Q19" s="227">
        <v>175</v>
      </c>
      <c r="R19" s="227"/>
      <c r="S19" s="233">
        <v>175</v>
      </c>
    </row>
    <row r="20" spans="1:19" x14ac:dyDescent="0.25">
      <c r="A20" s="29" t="s">
        <v>96</v>
      </c>
      <c r="C20" s="86">
        <v>100</v>
      </c>
      <c r="D20" s="86"/>
      <c r="E20" s="21">
        <v>100</v>
      </c>
      <c r="G20" s="21">
        <v>0</v>
      </c>
      <c r="H20" s="21"/>
      <c r="I20" s="21">
        <v>0</v>
      </c>
      <c r="K20" s="28">
        <v>500</v>
      </c>
      <c r="L20" s="28"/>
      <c r="M20" s="152">
        <v>200</v>
      </c>
      <c r="N20" s="152"/>
      <c r="O20" s="227"/>
      <c r="P20" s="227"/>
      <c r="Q20" s="227">
        <v>200</v>
      </c>
      <c r="R20" s="227"/>
      <c r="S20" s="233">
        <v>200</v>
      </c>
    </row>
    <row r="21" spans="1:19" s="52" customFormat="1" x14ac:dyDescent="0.25">
      <c r="A21" s="93" t="s">
        <v>97</v>
      </c>
      <c r="C21" s="21">
        <v>363.94</v>
      </c>
      <c r="D21" s="21"/>
      <c r="E21" s="21">
        <v>664.51</v>
      </c>
      <c r="G21" s="21">
        <v>0</v>
      </c>
      <c r="H21" s="21"/>
      <c r="I21" s="21">
        <v>0</v>
      </c>
      <c r="K21" s="28">
        <v>0</v>
      </c>
      <c r="L21" s="28"/>
      <c r="M21" s="152">
        <v>0</v>
      </c>
      <c r="N21" s="152"/>
      <c r="O21" s="227"/>
      <c r="P21" s="227"/>
      <c r="Q21" s="227"/>
      <c r="R21" s="227"/>
      <c r="S21" s="233"/>
    </row>
    <row r="22" spans="1:19" s="52" customFormat="1" x14ac:dyDescent="0.25">
      <c r="A22" s="93" t="s">
        <v>130</v>
      </c>
      <c r="C22" s="21">
        <v>0</v>
      </c>
      <c r="D22" s="21"/>
      <c r="E22" s="21">
        <v>2360.63</v>
      </c>
      <c r="G22" s="21">
        <v>2500</v>
      </c>
      <c r="H22" s="21"/>
      <c r="I22" s="21">
        <v>506.5</v>
      </c>
      <c r="K22" s="28">
        <v>411.3</v>
      </c>
      <c r="L22" s="28"/>
      <c r="M22" s="152">
        <v>1000</v>
      </c>
      <c r="N22" s="152"/>
      <c r="O22" s="227">
        <v>210</v>
      </c>
      <c r="P22" s="227"/>
      <c r="Q22" s="227">
        <v>420</v>
      </c>
      <c r="R22" s="227"/>
      <c r="S22" s="233">
        <v>500</v>
      </c>
    </row>
    <row r="23" spans="1:19" s="52" customFormat="1" x14ac:dyDescent="0.25">
      <c r="A23" s="93" t="s">
        <v>129</v>
      </c>
      <c r="C23" s="21">
        <v>0</v>
      </c>
      <c r="D23" s="21"/>
      <c r="E23" s="21">
        <v>5000</v>
      </c>
      <c r="G23" s="21">
        <v>0</v>
      </c>
      <c r="H23" s="21"/>
      <c r="I23" s="21">
        <v>0</v>
      </c>
      <c r="K23" s="28">
        <v>0</v>
      </c>
      <c r="L23" s="28"/>
      <c r="M23" s="152">
        <v>0</v>
      </c>
      <c r="N23" s="152"/>
      <c r="O23" s="227"/>
      <c r="P23" s="227"/>
      <c r="Q23" s="227"/>
      <c r="R23" s="227"/>
      <c r="S23" s="233"/>
    </row>
    <row r="24" spans="1:19" s="52" customFormat="1" x14ac:dyDescent="0.25">
      <c r="A24" s="93" t="s">
        <v>98</v>
      </c>
      <c r="C24" s="21">
        <v>0</v>
      </c>
      <c r="D24" s="21"/>
      <c r="E24" s="21">
        <v>644.99</v>
      </c>
      <c r="G24" s="21">
        <v>1000</v>
      </c>
      <c r="H24" s="21"/>
      <c r="I24" s="21">
        <v>295.98</v>
      </c>
      <c r="K24" s="28">
        <v>225</v>
      </c>
      <c r="L24" s="28"/>
      <c r="M24" s="152">
        <v>300</v>
      </c>
      <c r="N24" s="152"/>
      <c r="O24" s="227"/>
      <c r="P24" s="227"/>
      <c r="Q24" s="227">
        <v>300</v>
      </c>
      <c r="R24" s="227"/>
      <c r="S24" s="233">
        <v>300</v>
      </c>
    </row>
    <row r="25" spans="1:19" s="52" customFormat="1" x14ac:dyDescent="0.25">
      <c r="A25" s="93" t="s">
        <v>99</v>
      </c>
      <c r="C25" s="21">
        <v>4750</v>
      </c>
      <c r="D25" s="21"/>
      <c r="E25" s="21">
        <v>4750</v>
      </c>
      <c r="G25" s="21">
        <v>4750</v>
      </c>
      <c r="H25" s="21"/>
      <c r="I25" s="21">
        <v>4750</v>
      </c>
      <c r="K25" s="28">
        <v>4750</v>
      </c>
      <c r="L25" s="28"/>
      <c r="M25" s="152">
        <v>4750</v>
      </c>
      <c r="N25" s="152"/>
      <c r="O25" s="227">
        <v>4750</v>
      </c>
      <c r="P25" s="227"/>
      <c r="Q25" s="227">
        <v>4750</v>
      </c>
      <c r="R25" s="227"/>
      <c r="S25" s="233">
        <v>4750</v>
      </c>
    </row>
    <row r="26" spans="1:19" s="52" customFormat="1" x14ac:dyDescent="0.25">
      <c r="A26" s="93" t="s">
        <v>100</v>
      </c>
      <c r="C26" s="21">
        <v>0</v>
      </c>
      <c r="D26" s="21"/>
      <c r="E26" s="21"/>
      <c r="G26" s="21"/>
      <c r="H26" s="21"/>
      <c r="I26" s="21">
        <v>732.21</v>
      </c>
      <c r="K26" s="28">
        <v>108.29</v>
      </c>
      <c r="L26" s="28"/>
      <c r="M26" s="152">
        <v>200</v>
      </c>
      <c r="N26" s="152"/>
      <c r="O26" s="227">
        <v>108.29</v>
      </c>
      <c r="P26" s="227"/>
      <c r="Q26" s="227">
        <v>200</v>
      </c>
      <c r="R26" s="227"/>
      <c r="S26" s="233">
        <v>200</v>
      </c>
    </row>
    <row r="27" spans="1:19" s="52" customFormat="1" x14ac:dyDescent="0.25">
      <c r="A27" s="93" t="s">
        <v>128</v>
      </c>
      <c r="B27" s="93"/>
      <c r="C27" s="104">
        <v>401</v>
      </c>
      <c r="D27" s="106"/>
      <c r="E27" s="104">
        <v>190</v>
      </c>
      <c r="F27" s="107"/>
      <c r="G27" s="104">
        <v>200</v>
      </c>
      <c r="H27" s="104"/>
      <c r="I27" s="110">
        <v>403.75</v>
      </c>
      <c r="J27" s="107"/>
      <c r="K27" s="28">
        <v>842.5</v>
      </c>
      <c r="L27" s="28"/>
      <c r="M27" s="152">
        <v>500</v>
      </c>
      <c r="N27" s="152"/>
      <c r="O27" s="227">
        <v>533.75</v>
      </c>
      <c r="P27" s="227"/>
      <c r="Q27" s="227">
        <v>600</v>
      </c>
      <c r="R27" s="227"/>
      <c r="S27" s="233">
        <v>600</v>
      </c>
    </row>
    <row r="28" spans="1:19" s="103" customFormat="1" x14ac:dyDescent="0.25">
      <c r="A28" s="105" t="s">
        <v>111</v>
      </c>
      <c r="B28" s="105"/>
      <c r="C28" s="104"/>
      <c r="D28" s="59"/>
      <c r="E28" s="104"/>
      <c r="G28" s="104"/>
      <c r="H28" s="104"/>
      <c r="I28" s="104"/>
      <c r="K28" s="28">
        <v>2962.17</v>
      </c>
      <c r="L28" s="28"/>
      <c r="M28" s="152">
        <v>0</v>
      </c>
      <c r="N28" s="152"/>
      <c r="O28" s="227"/>
      <c r="P28" s="227"/>
      <c r="Q28" s="227"/>
      <c r="R28" s="227"/>
      <c r="S28" s="233"/>
    </row>
    <row r="29" spans="1:19" x14ac:dyDescent="0.25">
      <c r="C29" s="21">
        <f>SUM(C4:C27)</f>
        <v>305603.60000000003</v>
      </c>
      <c r="D29" s="21"/>
      <c r="E29" s="21">
        <f>SUM(E4:E27)</f>
        <v>322875.94</v>
      </c>
      <c r="F29" s="52"/>
      <c r="G29" s="21">
        <f>SUM(G4:G27)</f>
        <v>363553</v>
      </c>
      <c r="H29" s="21"/>
      <c r="I29" s="21">
        <f>SUM(I4:I27)</f>
        <v>355741.51</v>
      </c>
      <c r="J29" s="52"/>
      <c r="K29" s="28">
        <f>SUM(K4:K28)</f>
        <v>340160.37</v>
      </c>
      <c r="L29" s="28"/>
      <c r="M29" s="28">
        <f>SUM(M4:M28)</f>
        <v>349275</v>
      </c>
      <c r="N29" s="28"/>
      <c r="O29" s="172">
        <f>SUM(O4:O28)</f>
        <v>191198.80000000005</v>
      </c>
      <c r="P29" s="172"/>
      <c r="Q29" s="172">
        <f>SUM(Q4:Q28)</f>
        <v>357694.57</v>
      </c>
      <c r="R29" s="172"/>
      <c r="S29" s="234">
        <f>SUM(S4:S28)</f>
        <v>357225</v>
      </c>
    </row>
    <row r="30" spans="1:19" x14ac:dyDescent="0.25">
      <c r="K30" s="142"/>
      <c r="L30" s="142"/>
      <c r="M30" s="142"/>
      <c r="N30" s="142"/>
    </row>
    <row r="31" spans="1:19" ht="15.75" thickBot="1" x14ac:dyDescent="0.3">
      <c r="I31" s="3"/>
      <c r="K31" s="95"/>
      <c r="L31" s="95"/>
      <c r="O31" s="172"/>
      <c r="P31" s="172"/>
      <c r="Q31" s="172"/>
      <c r="R31" s="172"/>
      <c r="S31" s="235"/>
    </row>
    <row r="32" spans="1:19" x14ac:dyDescent="0.25">
      <c r="A32" s="111">
        <v>2011</v>
      </c>
      <c r="B32" s="115"/>
      <c r="C32" s="112"/>
      <c r="D32" s="116"/>
      <c r="E32" s="117">
        <v>2012</v>
      </c>
      <c r="F32" s="118"/>
      <c r="G32" s="119"/>
      <c r="H32" s="120"/>
      <c r="I32" s="176" t="s">
        <v>141</v>
      </c>
      <c r="J32" s="173"/>
      <c r="K32" s="121"/>
      <c r="M32" s="183" t="s">
        <v>142</v>
      </c>
      <c r="N32" s="178"/>
      <c r="O32" s="179" t="s">
        <v>123</v>
      </c>
      <c r="P32" s="221"/>
      <c r="Q32" s="183" t="s">
        <v>161</v>
      </c>
      <c r="R32" s="178"/>
      <c r="S32" s="179" t="s">
        <v>108</v>
      </c>
    </row>
    <row r="33" spans="1:19" x14ac:dyDescent="0.25">
      <c r="A33" s="122" t="s">
        <v>101</v>
      </c>
      <c r="B33" s="114"/>
      <c r="C33" s="123">
        <v>272405.99</v>
      </c>
      <c r="D33" s="116"/>
      <c r="E33" s="122" t="s">
        <v>101</v>
      </c>
      <c r="F33" s="124"/>
      <c r="G33" s="125">
        <v>564584.86</v>
      </c>
      <c r="H33" s="116"/>
      <c r="I33" s="122" t="s">
        <v>101</v>
      </c>
      <c r="J33" s="174"/>
      <c r="K33" s="126">
        <v>692451.77</v>
      </c>
      <c r="M33" s="113" t="s">
        <v>124</v>
      </c>
      <c r="N33" s="114"/>
      <c r="O33" s="125">
        <v>737300</v>
      </c>
      <c r="P33" s="222"/>
      <c r="Q33" s="113" t="s">
        <v>124</v>
      </c>
      <c r="R33" s="114"/>
      <c r="S33" s="125">
        <v>790640</v>
      </c>
    </row>
    <row r="34" spans="1:19" x14ac:dyDescent="0.25">
      <c r="A34" s="122" t="s">
        <v>102</v>
      </c>
      <c r="B34" s="114"/>
      <c r="C34" s="125">
        <v>-79693</v>
      </c>
      <c r="D34" s="116"/>
      <c r="E34" s="122" t="s">
        <v>102</v>
      </c>
      <c r="F34" s="120"/>
      <c r="G34" s="125">
        <v>-41769.289999999979</v>
      </c>
      <c r="H34" s="120"/>
      <c r="I34" s="122" t="s">
        <v>102</v>
      </c>
      <c r="J34" s="174"/>
      <c r="K34" s="126">
        <v>48416.23</v>
      </c>
      <c r="M34" s="113" t="s">
        <v>122</v>
      </c>
      <c r="N34" s="114"/>
      <c r="O34" s="125">
        <v>45823.12</v>
      </c>
      <c r="P34" s="222"/>
      <c r="Q34" s="113" t="s">
        <v>122</v>
      </c>
      <c r="R34" s="114"/>
      <c r="S34" s="125">
        <v>67775</v>
      </c>
    </row>
    <row r="35" spans="1:19" x14ac:dyDescent="0.25">
      <c r="A35" s="127" t="s">
        <v>103</v>
      </c>
      <c r="B35" s="114"/>
      <c r="C35" s="125">
        <f>SUM(C33:C34)</f>
        <v>192712.99</v>
      </c>
      <c r="D35" s="116"/>
      <c r="E35" s="127" t="s">
        <v>103</v>
      </c>
      <c r="F35" s="120"/>
      <c r="G35" s="125">
        <f>SUM(G33:G34)</f>
        <v>522815.57</v>
      </c>
      <c r="H35" s="128"/>
      <c r="I35" s="127" t="s">
        <v>103</v>
      </c>
      <c r="J35" s="174"/>
      <c r="K35" s="126">
        <f>SUM(K33:K34)</f>
        <v>740868</v>
      </c>
      <c r="M35" s="113" t="s">
        <v>125</v>
      </c>
      <c r="N35" s="114"/>
      <c r="O35" s="180">
        <f>SUM(O33:O34)</f>
        <v>783123.12</v>
      </c>
      <c r="P35" s="223"/>
      <c r="Q35" s="113" t="s">
        <v>125</v>
      </c>
      <c r="R35" s="114"/>
      <c r="S35" s="180">
        <f>SUM(S33:S34)</f>
        <v>858415</v>
      </c>
    </row>
    <row r="36" spans="1:19" x14ac:dyDescent="0.25">
      <c r="A36" s="113"/>
      <c r="B36" s="114"/>
      <c r="C36" s="129"/>
      <c r="D36" s="116"/>
      <c r="E36" s="130"/>
      <c r="F36" s="128"/>
      <c r="G36" s="131"/>
      <c r="H36" s="128"/>
      <c r="I36" s="130"/>
      <c r="J36" s="174"/>
      <c r="K36" s="126"/>
      <c r="M36" s="113"/>
      <c r="N36" s="114"/>
      <c r="O36" s="157"/>
      <c r="P36" s="224"/>
      <c r="Q36" s="113"/>
      <c r="R36" s="114"/>
      <c r="S36" s="236"/>
    </row>
    <row r="37" spans="1:19" x14ac:dyDescent="0.25">
      <c r="A37" s="113" t="s">
        <v>104</v>
      </c>
      <c r="B37" s="114"/>
      <c r="C37" s="129">
        <v>305603.7</v>
      </c>
      <c r="D37" s="116"/>
      <c r="E37" s="113" t="s">
        <v>104</v>
      </c>
      <c r="F37" s="128"/>
      <c r="G37" s="132">
        <v>322875.94</v>
      </c>
      <c r="H37" s="128"/>
      <c r="I37" s="113" t="s">
        <v>104</v>
      </c>
      <c r="J37" s="174"/>
      <c r="K37" s="126">
        <v>355758.58</v>
      </c>
      <c r="M37" s="113" t="s">
        <v>115</v>
      </c>
      <c r="N37" s="114"/>
      <c r="O37" s="125">
        <v>349275</v>
      </c>
      <c r="P37" s="222"/>
      <c r="Q37" s="113" t="s">
        <v>115</v>
      </c>
      <c r="R37" s="114"/>
      <c r="S37" s="125">
        <v>357225</v>
      </c>
    </row>
    <row r="38" spans="1:19" ht="15.75" thickBot="1" x14ac:dyDescent="0.3">
      <c r="A38" s="133" t="s">
        <v>105</v>
      </c>
      <c r="B38" s="134"/>
      <c r="C38" s="135">
        <f>SUM(C35, -C37)</f>
        <v>-112890.71000000002</v>
      </c>
      <c r="D38" s="116"/>
      <c r="E38" s="133" t="s">
        <v>106</v>
      </c>
      <c r="F38" s="136"/>
      <c r="G38" s="135">
        <f>SUM(G35, -G37)</f>
        <v>199939.63</v>
      </c>
      <c r="H38" s="116"/>
      <c r="I38" s="133" t="s">
        <v>106</v>
      </c>
      <c r="J38" s="175"/>
      <c r="K38" s="182">
        <f>SUM(K35, -K37)</f>
        <v>385109.42</v>
      </c>
      <c r="M38" s="143" t="s">
        <v>126</v>
      </c>
      <c r="N38" s="177"/>
      <c r="O38" s="181">
        <f>SUM(O35, -O37)</f>
        <v>433848.12</v>
      </c>
      <c r="P38" s="223"/>
      <c r="Q38" s="143" t="s">
        <v>126</v>
      </c>
      <c r="R38" s="177"/>
      <c r="S38" s="181">
        <f>SUM(S35, -S37)</f>
        <v>501190</v>
      </c>
    </row>
    <row r="39" spans="1:19" x14ac:dyDescent="0.25">
      <c r="G39" s="96">
        <v>2.77</v>
      </c>
      <c r="I39" s="27"/>
      <c r="J39" s="27"/>
      <c r="K39" s="99">
        <v>1.02</v>
      </c>
      <c r="M39" s="96"/>
      <c r="N39" s="96"/>
      <c r="O39" s="158" t="s">
        <v>166</v>
      </c>
      <c r="P39" s="158"/>
      <c r="Q39" s="158"/>
      <c r="R39" s="158"/>
      <c r="S39" s="96">
        <v>0.16</v>
      </c>
    </row>
    <row r="40" spans="1:19" x14ac:dyDescent="0.25">
      <c r="I40" s="28"/>
      <c r="J40" s="28"/>
    </row>
  </sheetData>
  <mergeCells count="1">
    <mergeCell ref="A1:O1"/>
  </mergeCells>
  <printOptions gridLines="1"/>
  <pageMargins left="0.7" right="0.7" top="0.75" bottom="0.75" header="0.3" footer="0.3"/>
  <pageSetup scale="73" orientation="landscape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Fall Expenses</vt:lpstr>
      <vt:lpstr>Fall Revenue</vt:lpstr>
      <vt:lpstr>Spring Expenses</vt:lpstr>
      <vt:lpstr>Spring Revenue</vt:lpstr>
      <vt:lpstr>General Expenses</vt:lpstr>
      <vt:lpstr>'Fall Expenses'!Print_Area</vt:lpstr>
      <vt:lpstr>'Fall Revenue'!Print_Area</vt:lpstr>
      <vt:lpstr>'Spring Expenses'!Print_Area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</dc:creator>
  <cp:lastModifiedBy>Jennifer</cp:lastModifiedBy>
  <cp:lastPrinted>2016-04-26T17:20:19Z</cp:lastPrinted>
  <dcterms:created xsi:type="dcterms:W3CDTF">2014-04-22T17:01:04Z</dcterms:created>
  <dcterms:modified xsi:type="dcterms:W3CDTF">2016-07-06T19:11:49Z</dcterms:modified>
</cp:coreProperties>
</file>